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27795" windowHeight="12600"/>
  </bookViews>
  <sheets>
    <sheet name="FOGLIO DI CALCOLO" sheetId="1" r:id="rId1"/>
    <sheet name="Cs" sheetId="2" r:id="rId2"/>
    <sheet name="Cv" sheetId="3" r:id="rId3"/>
    <sheet name="Cti" sheetId="4" r:id="rId4"/>
    <sheet name="Cz" sheetId="5" r:id="rId5"/>
  </sheets>
  <calcPr calcId="145621"/>
</workbook>
</file>

<file path=xl/calcChain.xml><?xml version="1.0" encoding="utf-8"?>
<calcChain xmlns="http://schemas.openxmlformats.org/spreadsheetml/2006/main">
  <c r="K6" i="1" l="1"/>
  <c r="B10" i="1" l="1"/>
  <c r="D10" i="1" s="1"/>
  <c r="K14" i="1"/>
  <c r="K21" i="1"/>
  <c r="G27" i="1"/>
  <c r="D27" i="1"/>
  <c r="K7" i="1"/>
  <c r="F24" i="1"/>
  <c r="C24" i="1"/>
  <c r="B23" i="1"/>
  <c r="D23" i="1" s="1"/>
  <c r="B22" i="1"/>
  <c r="D22" i="1" s="1"/>
  <c r="B21" i="1"/>
  <c r="D21" i="1" s="1"/>
  <c r="B20" i="1"/>
  <c r="D20" i="1" s="1"/>
  <c r="B19" i="1"/>
  <c r="D19" i="1" s="1"/>
  <c r="B18" i="1"/>
  <c r="D18" i="1" s="1"/>
  <c r="B17" i="1"/>
  <c r="D17" i="1" s="1"/>
  <c r="B16" i="1"/>
  <c r="D16" i="1" s="1"/>
  <c r="B15" i="1"/>
  <c r="D15" i="1" s="1"/>
  <c r="B14" i="1"/>
  <c r="D14" i="1" s="1"/>
  <c r="B13" i="1"/>
  <c r="D13" i="1" s="1"/>
  <c r="B12" i="1"/>
  <c r="D12" i="1" s="1"/>
  <c r="B11" i="1"/>
  <c r="D11" i="1" s="1"/>
  <c r="B9" i="1"/>
  <c r="D9" i="1" s="1"/>
  <c r="B8" i="1"/>
  <c r="D8" i="1" s="1"/>
  <c r="B7" i="1"/>
  <c r="D7" i="1" s="1"/>
  <c r="B6" i="1"/>
  <c r="D6" i="1" s="1"/>
  <c r="B5" i="1"/>
  <c r="D5" i="1" s="1"/>
  <c r="B4" i="1"/>
  <c r="D4" i="1" s="1"/>
  <c r="G9" i="1" l="1"/>
  <c r="G10" i="1"/>
  <c r="G14" i="1"/>
  <c r="G22" i="1"/>
  <c r="G13" i="1"/>
  <c r="G8" i="1"/>
  <c r="G7" i="1"/>
  <c r="G21" i="1"/>
  <c r="D24" i="1"/>
  <c r="O12" i="1" s="1"/>
  <c r="G20" i="1"/>
  <c r="G16" i="1"/>
  <c r="G12" i="1"/>
  <c r="G19" i="1"/>
  <c r="G18" i="1"/>
  <c r="G6" i="1"/>
  <c r="G17" i="1"/>
  <c r="G5" i="1"/>
  <c r="G15" i="1"/>
  <c r="G23" i="1"/>
  <c r="G11" i="1"/>
  <c r="G4" i="1"/>
  <c r="G24" i="1" l="1"/>
  <c r="O17" i="1" s="1"/>
  <c r="O22" i="1" s="1"/>
</calcChain>
</file>

<file path=xl/sharedStrings.xml><?xml version="1.0" encoding="utf-8"?>
<sst xmlns="http://schemas.openxmlformats.org/spreadsheetml/2006/main" count="91" uniqueCount="67">
  <si>
    <t>Coefficiente di superficie (CS)</t>
  </si>
  <si>
    <t>Superficie Utile</t>
  </si>
  <si>
    <t>Locali di abitazione</t>
  </si>
  <si>
    <t>Sottotetti, Soffitte, Mansarde Abitabili</t>
  </si>
  <si>
    <t>Soppalco Abitabile</t>
  </si>
  <si>
    <t>Verande Abitabili</t>
  </si>
  <si>
    <t>Superficie Accessoria</t>
  </si>
  <si>
    <t xml:space="preserve">Vani scale </t>
  </si>
  <si>
    <t>Sottotetti, Soffitte, Mansarde NON Abitabili collegati direttamente con i vani principali</t>
  </si>
  <si>
    <t>Sottotetti, Soffitte, Mansarde NON Abitabili NON collegati direttamente con i vani principali</t>
  </si>
  <si>
    <t>Locali accessori e Cantine collegati direttamente con i vani principali e accessori</t>
  </si>
  <si>
    <t>Locali accessori e Cantine NON collegati direttamente con i vani principali e accessori</t>
  </si>
  <si>
    <t>Soppalco NON Abitabile</t>
  </si>
  <si>
    <r>
      <t xml:space="preserve">Tettoie profondità </t>
    </r>
    <r>
      <rPr>
        <i/>
        <sz val="11"/>
        <color theme="1"/>
        <rFont val="Calibri"/>
        <family val="2"/>
      </rPr>
      <t>≥1,50mt</t>
    </r>
  </si>
  <si>
    <t>Garage collegati direttemente con i vani principali e accessori</t>
  </si>
  <si>
    <t>Garage NON collegati direttemente con i vani principali e accessori</t>
  </si>
  <si>
    <t>Sup. escluse da SU e SA</t>
  </si>
  <si>
    <t>Vani Tecnici e Vuoto Tecnico</t>
  </si>
  <si>
    <t>Balconi, Terrazzi, Lastrici Solari, Tetti Verdi, Ballatoi (FINO 25mq)</t>
  </si>
  <si>
    <t>Balconi, Terrazzi, Lastrici Solari, Tetti Verdi, Ballatoi (quota eccedente i 25mq)</t>
  </si>
  <si>
    <t>Logge, Portici (quota eccedente i 25mq)</t>
  </si>
  <si>
    <t>Logge, Portici (FINO 25mq)</t>
  </si>
  <si>
    <t>Verande NON abitabili (FINO 25mq)</t>
  </si>
  <si>
    <t>Verande NON abitabili (quota eccedente i 25mq)</t>
  </si>
  <si>
    <t>Cs</t>
  </si>
  <si>
    <t>Selezionare destinazione d'uso della Superficie Commerciale</t>
  </si>
  <si>
    <t>tot</t>
  </si>
  <si>
    <t>VALORI OMI</t>
  </si>
  <si>
    <t>min</t>
  </si>
  <si>
    <t>MAX</t>
  </si>
  <si>
    <t>media</t>
  </si>
  <si>
    <t>Link Geopoi</t>
  </si>
  <si>
    <t>CV (coeff. Di vetustà)</t>
  </si>
  <si>
    <t>oltre</t>
  </si>
  <si>
    <t>Epoca realizzazione immobile dalla presentazione della sanatoria</t>
  </si>
  <si>
    <t>Epoca realizzazione ABUSO dalla presentazione della sanatoria</t>
  </si>
  <si>
    <t>TIPOLOGIA INTERVENTO DA SANARE</t>
  </si>
  <si>
    <t>Cti (Coeff. Tipologia Intervento)</t>
  </si>
  <si>
    <t>Ristrutturazione edilizia</t>
  </si>
  <si>
    <t>Restauro e risanamento conservativo</t>
  </si>
  <si>
    <t>Manutenzione straordinaria</t>
  </si>
  <si>
    <t>Cti</t>
  </si>
  <si>
    <t>Zona P.U.G. ubicazione immobile</t>
  </si>
  <si>
    <t>Cz (Coeff. Zona)</t>
  </si>
  <si>
    <t>Ricompresa negli areali</t>
  </si>
  <si>
    <t>Rurale</t>
  </si>
  <si>
    <t>Valore parametrato all'ottimo</t>
  </si>
  <si>
    <t xml:space="preserve">PRATICA EDILIZIA </t>
  </si>
  <si>
    <t>sue n.</t>
  </si>
  <si>
    <t>Intestatario</t>
  </si>
  <si>
    <t>Data</t>
  </si>
  <si>
    <t>Aumento Valore Venale parametrato               (Avv)</t>
  </si>
  <si>
    <t>Valore Venale Attuale parametrato                    (Vva)</t>
  </si>
  <si>
    <t>Cz</t>
  </si>
  <si>
    <t>Valore Venale Precedente parametrato (Vvp)</t>
  </si>
  <si>
    <t>SUPERFICIE COMMERCIALE OMOGENEIZZATA  PRECEDENTE SCOp (mq)</t>
  </si>
  <si>
    <t>SUPERFICIE COMMERCIALE OMOGENEIZZATA ATTUALE SCOa (mq)</t>
  </si>
  <si>
    <t>Cv.immobile</t>
  </si>
  <si>
    <t>Cv.abuso</t>
  </si>
  <si>
    <t>SUPERFICIE COMMERCIALE  PRECEDENTE SCp (mq)</t>
  </si>
  <si>
    <t>SUPERFICIE COMMERCIALE ATTUALE                  SCa(mq)</t>
  </si>
  <si>
    <r>
      <rPr>
        <b/>
        <i/>
        <sz val="16"/>
        <color theme="1"/>
        <rFont val="Calibri"/>
        <family val="2"/>
        <scheme val="minor"/>
      </rPr>
      <t>DESTINAZIONE D'USO</t>
    </r>
    <r>
      <rPr>
        <b/>
        <i/>
        <sz val="11"/>
        <color theme="1"/>
        <rFont val="Calibri"/>
        <family val="2"/>
        <scheme val="minor"/>
      </rPr>
      <t xml:space="preserve">               </t>
    </r>
    <r>
      <rPr>
        <i/>
        <sz val="11"/>
        <color theme="1"/>
        <rFont val="Calibri"/>
        <family val="2"/>
        <scheme val="minor"/>
      </rPr>
      <t xml:space="preserve">                                                                                    </t>
    </r>
    <r>
      <rPr>
        <i/>
        <sz val="9"/>
        <color theme="1"/>
        <rFont val="Calibri"/>
        <family val="2"/>
        <scheme val="minor"/>
      </rPr>
      <t>(Secondo quanto stabilito dalle DTU della Regione Emilia Romagna)</t>
    </r>
  </si>
  <si>
    <t xml:space="preserve">DESTINAZIONE D'USO                                                                          (Secondo quanto stabilito dalle DTU della Regione Emilia Romagna)                                                                                                                       </t>
  </si>
  <si>
    <t>Selezionare Anni</t>
  </si>
  <si>
    <t>Selezionare Tipologia intervento</t>
  </si>
  <si>
    <t>Selezionare Zona Urbanistica</t>
  </si>
  <si>
    <t xml:space="preserve">NOTE PER LA COMPILAZIONE:                          I dati vanno inseriti nella casella con sfondo GIALLO.                                Per evitare errori non modificare manualemente i coefficenti.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</si>
</sst>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/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textRotation="90" wrapText="1"/>
    </xf>
    <xf numFmtId="0" fontId="0" fillId="0" borderId="0" xfId="0" applyBorder="1"/>
    <xf numFmtId="2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/>
    <xf numFmtId="164" fontId="0" fillId="0" borderId="5" xfId="0" applyNumberFormat="1" applyBorder="1"/>
    <xf numFmtId="0" fontId="0" fillId="0" borderId="0" xfId="0"/>
    <xf numFmtId="0" fontId="4" fillId="0" borderId="12" xfId="0" applyFont="1" applyBorder="1" applyAlignment="1">
      <alignment horizontal="right" vertical="center" wrapText="1"/>
    </xf>
    <xf numFmtId="0" fontId="0" fillId="0" borderId="0" xfId="0"/>
    <xf numFmtId="0" fontId="0" fillId="0" borderId="5" xfId="0" applyBorder="1"/>
    <xf numFmtId="2" fontId="0" fillId="0" borderId="5" xfId="0" applyNumberFormat="1" applyBorder="1"/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21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10" fillId="0" borderId="5" xfId="0" applyFont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/>
    </xf>
    <xf numFmtId="0" fontId="0" fillId="12" borderId="5" xfId="0" applyFill="1" applyBorder="1"/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 wrapText="1"/>
    </xf>
    <xf numFmtId="0" fontId="0" fillId="0" borderId="35" xfId="0" applyBorder="1"/>
    <xf numFmtId="0" fontId="4" fillId="2" borderId="3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0" fillId="12" borderId="37" xfId="0" applyFill="1" applyBorder="1" applyAlignment="1">
      <alignment wrapText="1"/>
    </xf>
    <xf numFmtId="0" fontId="0" fillId="0" borderId="38" xfId="0" applyBorder="1"/>
    <xf numFmtId="0" fontId="0" fillId="0" borderId="39" xfId="0" applyBorder="1"/>
    <xf numFmtId="0" fontId="0" fillId="0" borderId="40" xfId="0" applyBorder="1" applyAlignment="1">
      <alignment horizontal="right"/>
    </xf>
    <xf numFmtId="0" fontId="0" fillId="0" borderId="40" xfId="0" applyBorder="1"/>
    <xf numFmtId="0" fontId="0" fillId="5" borderId="40" xfId="0" applyFill="1" applyBorder="1"/>
    <xf numFmtId="0" fontId="0" fillId="0" borderId="41" xfId="0" applyBorder="1"/>
    <xf numFmtId="0" fontId="0" fillId="3" borderId="42" xfId="0" applyFill="1" applyBorder="1"/>
    <xf numFmtId="0" fontId="11" fillId="4" borderId="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/>
    </xf>
    <xf numFmtId="0" fontId="0" fillId="12" borderId="6" xfId="0" applyFill="1" applyBorder="1"/>
    <xf numFmtId="0" fontId="0" fillId="5" borderId="44" xfId="0" applyFill="1" applyBorder="1"/>
    <xf numFmtId="0" fontId="11" fillId="2" borderId="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0" fillId="3" borderId="44" xfId="0" applyFill="1" applyBorder="1"/>
    <xf numFmtId="0" fontId="4" fillId="0" borderId="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0" fillId="12" borderId="4" xfId="0" applyFill="1" applyBorder="1"/>
    <xf numFmtId="0" fontId="0" fillId="10" borderId="45" xfId="0" applyFill="1" applyBorder="1"/>
    <xf numFmtId="0" fontId="0" fillId="7" borderId="44" xfId="0" applyFill="1" applyBorder="1"/>
    <xf numFmtId="0" fontId="0" fillId="11" borderId="16" xfId="0" applyFill="1" applyBorder="1"/>
    <xf numFmtId="0" fontId="0" fillId="8" borderId="44" xfId="0" applyFill="1" applyBorder="1"/>
    <xf numFmtId="0" fontId="0" fillId="12" borderId="50" xfId="0" applyFill="1" applyBorder="1" applyAlignment="1">
      <alignment horizontal="center"/>
    </xf>
    <xf numFmtId="0" fontId="0" fillId="12" borderId="51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0" fontId="4" fillId="11" borderId="17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4" fillId="8" borderId="46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4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3" xfId="0" applyFont="1" applyFill="1" applyBorder="1" applyAlignment="1">
      <alignment horizontal="center" vertical="center" wrapText="1"/>
    </xf>
    <xf numFmtId="0" fontId="9" fillId="0" borderId="4" xfId="1" applyBorder="1" applyAlignment="1">
      <alignment horizontal="center"/>
    </xf>
    <xf numFmtId="0" fontId="9" fillId="0" borderId="5" xfId="1" applyBorder="1" applyAlignment="1">
      <alignment horizontal="center"/>
    </xf>
    <xf numFmtId="0" fontId="9" fillId="0" borderId="45" xfId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 wrapText="1"/>
    </xf>
    <xf numFmtId="0" fontId="4" fillId="11" borderId="46" xfId="0" applyFont="1" applyFill="1" applyBorder="1" applyAlignment="1">
      <alignment horizontal="center" vertical="center" wrapText="1"/>
    </xf>
    <xf numFmtId="0" fontId="4" fillId="11" borderId="28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1" borderId="30" xfId="0" applyFont="1" applyFill="1" applyBorder="1" applyAlignment="1">
      <alignment horizontal="center" vertical="center" wrapText="1"/>
    </xf>
    <xf numFmtId="0" fontId="4" fillId="11" borderId="4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12" fillId="12" borderId="25" xfId="0" applyFont="1" applyFill="1" applyBorder="1" applyAlignment="1">
      <alignment horizontal="center" vertical="center" wrapText="1"/>
    </xf>
    <xf numFmtId="0" fontId="13" fillId="12" borderId="26" xfId="0" applyFont="1" applyFill="1" applyBorder="1" applyAlignment="1">
      <alignment horizontal="center" vertical="center" wrapText="1"/>
    </xf>
    <xf numFmtId="0" fontId="13" fillId="12" borderId="27" xfId="0" applyFont="1" applyFill="1" applyBorder="1" applyAlignment="1">
      <alignment horizontal="center" vertical="center" wrapText="1"/>
    </xf>
    <xf numFmtId="0" fontId="13" fillId="12" borderId="28" xfId="0" applyFont="1" applyFill="1" applyBorder="1" applyAlignment="1">
      <alignment horizontal="center" vertical="center" wrapText="1"/>
    </xf>
    <xf numFmtId="0" fontId="13" fillId="12" borderId="0" xfId="0" applyFont="1" applyFill="1" applyBorder="1" applyAlignment="1">
      <alignment horizontal="center" vertical="center" wrapText="1"/>
    </xf>
    <xf numFmtId="0" fontId="13" fillId="12" borderId="29" xfId="0" applyFont="1" applyFill="1" applyBorder="1" applyAlignment="1">
      <alignment horizontal="center" vertical="center" wrapText="1"/>
    </xf>
    <xf numFmtId="0" fontId="13" fillId="12" borderId="30" xfId="0" applyFont="1" applyFill="1" applyBorder="1" applyAlignment="1">
      <alignment horizontal="center" vertical="center" wrapText="1"/>
    </xf>
    <xf numFmtId="0" fontId="13" fillId="12" borderId="31" xfId="0" applyFont="1" applyFill="1" applyBorder="1" applyAlignment="1">
      <alignment horizontal="center" vertical="center" wrapText="1"/>
    </xf>
    <xf numFmtId="0" fontId="13" fillId="12" borderId="3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90"/>
    </xf>
    <xf numFmtId="0" fontId="7" fillId="0" borderId="15" xfId="0" applyFont="1" applyFill="1" applyBorder="1" applyAlignment="1">
      <alignment horizontal="center" vertical="center" textRotation="90"/>
    </xf>
    <xf numFmtId="0" fontId="7" fillId="0" borderId="16" xfId="0" applyFont="1" applyFill="1" applyBorder="1" applyAlignment="1">
      <alignment horizontal="center" vertical="center" textRotation="90"/>
    </xf>
    <xf numFmtId="0" fontId="2" fillId="9" borderId="9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0" fillId="12" borderId="22" xfId="0" applyFill="1" applyBorder="1"/>
    <xf numFmtId="0" fontId="0" fillId="12" borderId="23" xfId="0" applyFill="1" applyBorder="1" applyAlignment="1">
      <alignment horizontal="center"/>
    </xf>
    <xf numFmtId="0" fontId="0" fillId="12" borderId="24" xfId="0" applyFill="1" applyBorder="1" applyAlignment="1">
      <alignment horizontal="center"/>
    </xf>
    <xf numFmtId="14" fontId="0" fillId="12" borderId="23" xfId="0" applyNumberFormat="1" applyFill="1" applyBorder="1" applyAlignment="1">
      <alignment horizontal="center"/>
    </xf>
    <xf numFmtId="14" fontId="0" fillId="12" borderId="24" xfId="0" applyNumberFormat="1" applyFill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1.agenziaentrate.gov.it/servizi/geopoi_omi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showGridLines="0" showRowColHeaders="0" tabSelected="1" workbookViewId="0">
      <selection activeCell="K6" sqref="K6"/>
    </sheetView>
  </sheetViews>
  <sheetFormatPr defaultRowHeight="18" customHeight="1" x14ac:dyDescent="0.25"/>
  <cols>
    <col min="1" max="1" width="59.42578125" customWidth="1"/>
    <col min="2" max="2" width="10.42578125" customWidth="1"/>
    <col min="3" max="3" width="16.140625" bestFit="1" customWidth="1"/>
    <col min="4" max="4" width="17.7109375" customWidth="1"/>
    <col min="5" max="5" width="2.7109375" customWidth="1"/>
    <col min="6" max="6" width="16.140625" bestFit="1" customWidth="1"/>
    <col min="7" max="7" width="17.7109375" customWidth="1"/>
    <col min="8" max="8" width="9.7109375" customWidth="1"/>
    <col min="9" max="10" width="14.7109375" customWidth="1"/>
    <col min="12" max="12" width="9.7109375" customWidth="1"/>
    <col min="13" max="13" width="15.42578125" customWidth="1"/>
    <col min="15" max="15" width="10.42578125" customWidth="1"/>
    <col min="16" max="16" width="16" customWidth="1"/>
  </cols>
  <sheetData>
    <row r="1" spans="1:15" s="14" customFormat="1" ht="18" customHeight="1" thickBot="1" x14ac:dyDescent="0.3">
      <c r="A1" s="18" t="s">
        <v>47</v>
      </c>
      <c r="B1" s="19" t="s">
        <v>48</v>
      </c>
      <c r="C1" s="133"/>
      <c r="D1" s="20" t="s">
        <v>49</v>
      </c>
      <c r="E1" s="134"/>
      <c r="F1" s="134"/>
      <c r="G1" s="134"/>
      <c r="H1" s="135"/>
      <c r="M1" s="19" t="s">
        <v>50</v>
      </c>
      <c r="N1" s="136">
        <v>45658</v>
      </c>
      <c r="O1" s="137"/>
    </row>
    <row r="2" spans="1:15" ht="18" customHeight="1" thickBot="1" x14ac:dyDescent="0.3"/>
    <row r="3" spans="1:15" ht="84" customHeight="1" thickTop="1" x14ac:dyDescent="0.25">
      <c r="A3" s="28" t="s">
        <v>62</v>
      </c>
      <c r="B3" s="29" t="s">
        <v>24</v>
      </c>
      <c r="C3" s="30" t="s">
        <v>59</v>
      </c>
      <c r="D3" s="30" t="s">
        <v>55</v>
      </c>
      <c r="E3" s="31"/>
      <c r="F3" s="32" t="s">
        <v>60</v>
      </c>
      <c r="G3" s="33" t="s">
        <v>56</v>
      </c>
      <c r="I3" s="74" t="s">
        <v>27</v>
      </c>
      <c r="J3" s="75"/>
      <c r="K3" s="76"/>
      <c r="M3" s="113" t="s">
        <v>66</v>
      </c>
      <c r="N3" s="114"/>
      <c r="O3" s="115"/>
    </row>
    <row r="4" spans="1:15" ht="18" customHeight="1" x14ac:dyDescent="0.25">
      <c r="A4" s="34" t="s">
        <v>25</v>
      </c>
      <c r="B4" s="15">
        <f>(VLOOKUP(A4,Cs!B2:C22,2,FALSE))</f>
        <v>1</v>
      </c>
      <c r="C4" s="27"/>
      <c r="D4" s="15">
        <f>B4*C4</f>
        <v>0</v>
      </c>
      <c r="E4" s="4"/>
      <c r="F4" s="27"/>
      <c r="G4" s="35">
        <f>B4*F4</f>
        <v>0</v>
      </c>
      <c r="I4" s="77" t="s">
        <v>31</v>
      </c>
      <c r="J4" s="78"/>
      <c r="K4" s="79"/>
      <c r="M4" s="116"/>
      <c r="N4" s="117"/>
      <c r="O4" s="118"/>
    </row>
    <row r="5" spans="1:15" ht="18" customHeight="1" x14ac:dyDescent="0.25">
      <c r="A5" s="34" t="s">
        <v>25</v>
      </c>
      <c r="B5" s="15">
        <f>(VLOOKUP(A5,Cs!B2:C22,2,FALSE))</f>
        <v>1</v>
      </c>
      <c r="C5" s="27"/>
      <c r="D5" s="15">
        <f t="shared" ref="D5:D23" si="0">B5*C5</f>
        <v>0</v>
      </c>
      <c r="E5" s="4"/>
      <c r="F5" s="27"/>
      <c r="G5" s="35">
        <f t="shared" ref="G5:G23" si="1">B5*F5</f>
        <v>0</v>
      </c>
      <c r="I5" s="49" t="s">
        <v>28</v>
      </c>
      <c r="J5" s="26" t="s">
        <v>29</v>
      </c>
      <c r="K5" s="50" t="s">
        <v>30</v>
      </c>
      <c r="M5" s="116"/>
      <c r="N5" s="117"/>
      <c r="O5" s="118"/>
    </row>
    <row r="6" spans="1:15" ht="18" customHeight="1" x14ac:dyDescent="0.25">
      <c r="A6" s="34" t="s">
        <v>25</v>
      </c>
      <c r="B6" s="15">
        <f>(VLOOKUP(A6,Cs!B2:C22,2,FALSE))</f>
        <v>1</v>
      </c>
      <c r="C6" s="27"/>
      <c r="D6" s="15">
        <f t="shared" si="0"/>
        <v>0</v>
      </c>
      <c r="E6" s="4"/>
      <c r="F6" s="27"/>
      <c r="G6" s="35">
        <f t="shared" si="1"/>
        <v>0</v>
      </c>
      <c r="I6" s="51"/>
      <c r="J6" s="27"/>
      <c r="K6" s="52">
        <f>(I6+J6)/2</f>
        <v>0</v>
      </c>
      <c r="M6" s="116"/>
      <c r="N6" s="117"/>
      <c r="O6" s="118"/>
    </row>
    <row r="7" spans="1:15" ht="18" customHeight="1" thickBot="1" x14ac:dyDescent="0.3">
      <c r="A7" s="34" t="s">
        <v>25</v>
      </c>
      <c r="B7" s="15">
        <f>(VLOOKUP(A7,Cs!B2:C22,2,FALSE))</f>
        <v>1</v>
      </c>
      <c r="C7" s="27"/>
      <c r="D7" s="15">
        <f t="shared" si="0"/>
        <v>0</v>
      </c>
      <c r="E7" s="4"/>
      <c r="F7" s="27"/>
      <c r="G7" s="35">
        <f t="shared" si="1"/>
        <v>0</v>
      </c>
      <c r="I7" s="72" t="s">
        <v>46</v>
      </c>
      <c r="J7" s="73"/>
      <c r="K7" s="53">
        <f>K6*1.3</f>
        <v>0</v>
      </c>
      <c r="M7" s="116"/>
      <c r="N7" s="117"/>
      <c r="O7" s="118"/>
    </row>
    <row r="8" spans="1:15" ht="18" customHeight="1" x14ac:dyDescent="0.25">
      <c r="A8" s="34" t="s">
        <v>25</v>
      </c>
      <c r="B8" s="15">
        <f>(VLOOKUP(A8,Cs!B2:C22,2,FALSE))</f>
        <v>1</v>
      </c>
      <c r="C8" s="27"/>
      <c r="D8" s="15">
        <f t="shared" si="0"/>
        <v>0</v>
      </c>
      <c r="E8" s="4"/>
      <c r="F8" s="27"/>
      <c r="G8" s="35">
        <f t="shared" si="1"/>
        <v>0</v>
      </c>
      <c r="M8" s="116"/>
      <c r="N8" s="117"/>
      <c r="O8" s="118"/>
    </row>
    <row r="9" spans="1:15" ht="18" customHeight="1" thickBot="1" x14ac:dyDescent="0.3">
      <c r="A9" s="34" t="s">
        <v>25</v>
      </c>
      <c r="B9" s="15">
        <f>(VLOOKUP(A9,Cs!B2:C22,2,FALSE))</f>
        <v>1</v>
      </c>
      <c r="C9" s="27"/>
      <c r="D9" s="15">
        <f t="shared" si="0"/>
        <v>0</v>
      </c>
      <c r="E9" s="4"/>
      <c r="F9" s="27"/>
      <c r="G9" s="35">
        <f t="shared" si="1"/>
        <v>0</v>
      </c>
      <c r="M9" s="116"/>
      <c r="N9" s="117"/>
      <c r="O9" s="118"/>
    </row>
    <row r="10" spans="1:15" ht="18" customHeight="1" thickBot="1" x14ac:dyDescent="0.3">
      <c r="A10" s="34" t="s">
        <v>25</v>
      </c>
      <c r="B10" s="15">
        <f>(VLOOKUP(A10,Cs!B2:C22,2,FALSE))</f>
        <v>1</v>
      </c>
      <c r="C10" s="27"/>
      <c r="D10" s="15">
        <f t="shared" si="0"/>
        <v>0</v>
      </c>
      <c r="E10" s="4"/>
      <c r="F10" s="27"/>
      <c r="G10" s="35">
        <f t="shared" si="1"/>
        <v>0</v>
      </c>
      <c r="I10" s="98" t="s">
        <v>42</v>
      </c>
      <c r="J10" s="99"/>
      <c r="K10" s="60" t="s">
        <v>53</v>
      </c>
      <c r="M10" s="119"/>
      <c r="N10" s="120"/>
      <c r="O10" s="121"/>
    </row>
    <row r="11" spans="1:15" ht="18" customHeight="1" thickBot="1" x14ac:dyDescent="0.3">
      <c r="A11" s="34" t="s">
        <v>25</v>
      </c>
      <c r="B11" s="15">
        <f>(VLOOKUP(A11,Cs!B2:C22,2,FALSE))</f>
        <v>1</v>
      </c>
      <c r="C11" s="27"/>
      <c r="D11" s="15">
        <f t="shared" si="0"/>
        <v>0</v>
      </c>
      <c r="E11" s="4"/>
      <c r="F11" s="27"/>
      <c r="G11" s="35">
        <f t="shared" si="1"/>
        <v>0</v>
      </c>
      <c r="I11" s="100"/>
      <c r="J11" s="101"/>
      <c r="K11" s="61"/>
    </row>
    <row r="12" spans="1:15" ht="18" customHeight="1" x14ac:dyDescent="0.25">
      <c r="A12" s="34" t="s">
        <v>25</v>
      </c>
      <c r="B12" s="15">
        <f>(VLOOKUP(A12,Cs!B2:C22,2,FALSE))</f>
        <v>1</v>
      </c>
      <c r="C12" s="27"/>
      <c r="D12" s="15">
        <f t="shared" si="0"/>
        <v>0</v>
      </c>
      <c r="E12" s="4"/>
      <c r="F12" s="27"/>
      <c r="G12" s="35">
        <f t="shared" si="1"/>
        <v>0</v>
      </c>
      <c r="I12" s="100"/>
      <c r="J12" s="101"/>
      <c r="K12" s="61"/>
      <c r="M12" s="104" t="s">
        <v>54</v>
      </c>
      <c r="N12" s="105"/>
      <c r="O12" s="110">
        <f>D24*K7*D27</f>
        <v>0</v>
      </c>
    </row>
    <row r="13" spans="1:15" ht="18" customHeight="1" thickBot="1" x14ac:dyDescent="0.3">
      <c r="A13" s="34" t="s">
        <v>25</v>
      </c>
      <c r="B13" s="15">
        <f>(VLOOKUP(A13,Cs!B2:C22,2,FALSE))</f>
        <v>1</v>
      </c>
      <c r="C13" s="27"/>
      <c r="D13" s="15">
        <f t="shared" si="0"/>
        <v>0</v>
      </c>
      <c r="E13" s="4"/>
      <c r="F13" s="27"/>
      <c r="G13" s="35">
        <f t="shared" si="1"/>
        <v>0</v>
      </c>
      <c r="I13" s="102"/>
      <c r="J13" s="103"/>
      <c r="K13" s="62"/>
      <c r="M13" s="106"/>
      <c r="N13" s="107"/>
      <c r="O13" s="111"/>
    </row>
    <row r="14" spans="1:15" ht="18" customHeight="1" thickBot="1" x14ac:dyDescent="0.3">
      <c r="A14" s="34" t="s">
        <v>25</v>
      </c>
      <c r="B14" s="15">
        <f>(VLOOKUP(A14,Cs!B2:C22,2,FALSE))</f>
        <v>1</v>
      </c>
      <c r="C14" s="27"/>
      <c r="D14" s="15">
        <f t="shared" si="0"/>
        <v>0</v>
      </c>
      <c r="E14" s="4"/>
      <c r="F14" s="27"/>
      <c r="G14" s="35">
        <f t="shared" si="1"/>
        <v>0</v>
      </c>
      <c r="I14" s="58" t="s">
        <v>65</v>
      </c>
      <c r="J14" s="59"/>
      <c r="K14" s="54">
        <f>(VLOOKUP(I14,Cz!A3:B5,2,FALSE))</f>
        <v>1</v>
      </c>
      <c r="M14" s="108"/>
      <c r="N14" s="109"/>
      <c r="O14" s="112"/>
    </row>
    <row r="15" spans="1:15" ht="18" customHeight="1" x14ac:dyDescent="0.25">
      <c r="A15" s="34" t="s">
        <v>25</v>
      </c>
      <c r="B15" s="15">
        <f>(VLOOKUP(A15,Cs!B2:C22,2,FALSE))</f>
        <v>1</v>
      </c>
      <c r="C15" s="27"/>
      <c r="D15" s="15">
        <f t="shared" si="0"/>
        <v>0</v>
      </c>
      <c r="E15" s="4"/>
      <c r="F15" s="27"/>
      <c r="G15" s="35">
        <f t="shared" si="1"/>
        <v>0</v>
      </c>
    </row>
    <row r="16" spans="1:15" ht="18" customHeight="1" thickBot="1" x14ac:dyDescent="0.3">
      <c r="A16" s="34" t="s">
        <v>25</v>
      </c>
      <c r="B16" s="15">
        <f>(VLOOKUP(A16,Cs!B2:C22,2,FALSE))</f>
        <v>1</v>
      </c>
      <c r="C16" s="27"/>
      <c r="D16" s="15">
        <f t="shared" si="0"/>
        <v>0</v>
      </c>
      <c r="E16" s="4"/>
      <c r="F16" s="27"/>
      <c r="G16" s="35">
        <f t="shared" si="1"/>
        <v>0</v>
      </c>
    </row>
    <row r="17" spans="1:15" ht="18" customHeight="1" x14ac:dyDescent="0.25">
      <c r="A17" s="34" t="s">
        <v>25</v>
      </c>
      <c r="B17" s="15">
        <f>(VLOOKUP(A17,Cs!B2:C22,2,FALSE))</f>
        <v>1</v>
      </c>
      <c r="C17" s="27"/>
      <c r="D17" s="15">
        <f t="shared" si="0"/>
        <v>0</v>
      </c>
      <c r="E17" s="4"/>
      <c r="F17" s="27"/>
      <c r="G17" s="35">
        <f t="shared" si="1"/>
        <v>0</v>
      </c>
      <c r="I17" s="63" t="s">
        <v>36</v>
      </c>
      <c r="J17" s="64"/>
      <c r="K17" s="69" t="s">
        <v>41</v>
      </c>
      <c r="M17" s="89" t="s">
        <v>52</v>
      </c>
      <c r="N17" s="90"/>
      <c r="O17" s="95">
        <f>G24*K7*G27</f>
        <v>0</v>
      </c>
    </row>
    <row r="18" spans="1:15" ht="18" customHeight="1" x14ac:dyDescent="0.25">
      <c r="A18" s="34" t="s">
        <v>25</v>
      </c>
      <c r="B18" s="15">
        <f>(VLOOKUP(A18,Cs!B2:C22,2,FALSE))</f>
        <v>1</v>
      </c>
      <c r="C18" s="27"/>
      <c r="D18" s="15">
        <f t="shared" si="0"/>
        <v>0</v>
      </c>
      <c r="E18" s="4"/>
      <c r="F18" s="27"/>
      <c r="G18" s="35">
        <f t="shared" si="1"/>
        <v>0</v>
      </c>
      <c r="I18" s="65"/>
      <c r="J18" s="66"/>
      <c r="K18" s="70"/>
      <c r="M18" s="91"/>
      <c r="N18" s="92"/>
      <c r="O18" s="96"/>
    </row>
    <row r="19" spans="1:15" ht="18" customHeight="1" thickBot="1" x14ac:dyDescent="0.3">
      <c r="A19" s="34" t="s">
        <v>25</v>
      </c>
      <c r="B19" s="15">
        <f>(VLOOKUP(A19,Cs!B2:C22,2,FALSE))</f>
        <v>1</v>
      </c>
      <c r="C19" s="27"/>
      <c r="D19" s="15">
        <f t="shared" si="0"/>
        <v>0</v>
      </c>
      <c r="E19" s="4"/>
      <c r="F19" s="27"/>
      <c r="G19" s="35">
        <f t="shared" si="1"/>
        <v>0</v>
      </c>
      <c r="I19" s="65"/>
      <c r="J19" s="66"/>
      <c r="K19" s="70"/>
      <c r="M19" s="93"/>
      <c r="N19" s="94"/>
      <c r="O19" s="97"/>
    </row>
    <row r="20" spans="1:15" ht="18" customHeight="1" x14ac:dyDescent="0.25">
      <c r="A20" s="34" t="s">
        <v>25</v>
      </c>
      <c r="B20" s="15">
        <f>(VLOOKUP(A20,Cs!B2:C22,2,FALSE))</f>
        <v>1</v>
      </c>
      <c r="C20" s="27"/>
      <c r="D20" s="15">
        <f t="shared" si="0"/>
        <v>0</v>
      </c>
      <c r="E20" s="4"/>
      <c r="F20" s="27"/>
      <c r="G20" s="35">
        <f t="shared" si="1"/>
        <v>0</v>
      </c>
      <c r="I20" s="67"/>
      <c r="J20" s="68"/>
      <c r="K20" s="71"/>
    </row>
    <row r="21" spans="1:15" ht="18" customHeight="1" thickBot="1" x14ac:dyDescent="0.3">
      <c r="A21" s="34" t="s">
        <v>25</v>
      </c>
      <c r="B21" s="15">
        <f>(VLOOKUP(A21,Cs!B2:C22,2,FALSE))</f>
        <v>1</v>
      </c>
      <c r="C21" s="27"/>
      <c r="D21" s="15">
        <f t="shared" si="0"/>
        <v>0</v>
      </c>
      <c r="E21" s="4"/>
      <c r="F21" s="27"/>
      <c r="G21" s="35">
        <f t="shared" si="1"/>
        <v>0</v>
      </c>
      <c r="I21" s="56" t="s">
        <v>64</v>
      </c>
      <c r="J21" s="57"/>
      <c r="K21" s="55">
        <f>(VLOOKUP(I21,Cti!A3:B6,2,FALSE))</f>
        <v>1</v>
      </c>
    </row>
    <row r="22" spans="1:15" ht="18" customHeight="1" x14ac:dyDescent="0.25">
      <c r="A22" s="34" t="s">
        <v>25</v>
      </c>
      <c r="B22" s="15">
        <f>(VLOOKUP(A22,Cs!B2:C22,2,FALSE))</f>
        <v>1</v>
      </c>
      <c r="C22" s="27"/>
      <c r="D22" s="15">
        <f t="shared" si="0"/>
        <v>0</v>
      </c>
      <c r="E22" s="4"/>
      <c r="F22" s="27"/>
      <c r="G22" s="35">
        <f t="shared" si="1"/>
        <v>0</v>
      </c>
      <c r="M22" s="80" t="s">
        <v>51</v>
      </c>
      <c r="N22" s="81"/>
      <c r="O22" s="86">
        <f>(O17-O12)*K14*K21</f>
        <v>0</v>
      </c>
    </row>
    <row r="23" spans="1:15" ht="18" customHeight="1" x14ac:dyDescent="0.25">
      <c r="A23" s="34" t="s">
        <v>25</v>
      </c>
      <c r="B23" s="15">
        <f>(VLOOKUP(A23,Cs!B2:C22,2,FALSE))</f>
        <v>1</v>
      </c>
      <c r="C23" s="27"/>
      <c r="D23" s="15">
        <f t="shared" si="0"/>
        <v>0</v>
      </c>
      <c r="E23" s="4"/>
      <c r="F23" s="27"/>
      <c r="G23" s="35">
        <f t="shared" si="1"/>
        <v>0</v>
      </c>
      <c r="M23" s="82"/>
      <c r="N23" s="83"/>
      <c r="O23" s="87"/>
    </row>
    <row r="24" spans="1:15" ht="18" customHeight="1" thickBot="1" x14ac:dyDescent="0.3">
      <c r="A24" s="36"/>
      <c r="B24" s="37" t="s">
        <v>26</v>
      </c>
      <c r="C24" s="38">
        <f>SUM(C4:C23)</f>
        <v>0</v>
      </c>
      <c r="D24" s="39">
        <f>SUM(D4:D23)</f>
        <v>0</v>
      </c>
      <c r="E24" s="40"/>
      <c r="F24" s="38">
        <f>SUM(F4:F23)</f>
        <v>0</v>
      </c>
      <c r="G24" s="41">
        <f>SUM(G4:G23)</f>
        <v>0</v>
      </c>
      <c r="M24" s="82"/>
      <c r="N24" s="83"/>
      <c r="O24" s="87"/>
    </row>
    <row r="25" spans="1:15" ht="18" customHeight="1" thickTop="1" thickBot="1" x14ac:dyDescent="0.3">
      <c r="M25" s="82"/>
      <c r="N25" s="83"/>
      <c r="O25" s="87"/>
    </row>
    <row r="26" spans="1:15" ht="64.5" thickBot="1" x14ac:dyDescent="0.3">
      <c r="C26" s="42" t="s">
        <v>34</v>
      </c>
      <c r="D26" s="43" t="s">
        <v>57</v>
      </c>
      <c r="F26" s="46" t="s">
        <v>35</v>
      </c>
      <c r="G26" s="47" t="s">
        <v>58</v>
      </c>
      <c r="M26" s="84"/>
      <c r="N26" s="85"/>
      <c r="O26" s="88"/>
    </row>
    <row r="27" spans="1:15" ht="18" customHeight="1" thickBot="1" x14ac:dyDescent="0.3">
      <c r="C27" s="44" t="s">
        <v>63</v>
      </c>
      <c r="D27" s="45">
        <f>(VLOOKUP(C27,Cv!A3:B53,2,FALSE))</f>
        <v>1</v>
      </c>
      <c r="F27" s="44" t="s">
        <v>63</v>
      </c>
      <c r="G27" s="48">
        <f>(VLOOKUP(F27,Cv!A3:B53,2,FALSE))</f>
        <v>1</v>
      </c>
    </row>
  </sheetData>
  <mergeCells count="18">
    <mergeCell ref="M22:N26"/>
    <mergeCell ref="O22:O26"/>
    <mergeCell ref="M17:N19"/>
    <mergeCell ref="O17:O19"/>
    <mergeCell ref="I10:J13"/>
    <mergeCell ref="M12:N14"/>
    <mergeCell ref="O12:O14"/>
    <mergeCell ref="M3:O10"/>
    <mergeCell ref="E1:H1"/>
    <mergeCell ref="N1:O1"/>
    <mergeCell ref="I21:J21"/>
    <mergeCell ref="I14:J14"/>
    <mergeCell ref="K10:K13"/>
    <mergeCell ref="I17:J20"/>
    <mergeCell ref="K17:K20"/>
    <mergeCell ref="I7:J7"/>
    <mergeCell ref="I3:K3"/>
    <mergeCell ref="I4:K4"/>
  </mergeCells>
  <hyperlinks>
    <hyperlink ref="I4:K4" r:id="rId1" display="Link Geopoi"/>
  </hyperlinks>
  <pageMargins left="0.25" right="0.25" top="0.75" bottom="0.75" header="0.3" footer="0.3"/>
  <pageSetup paperSize="9" scale="61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Cs!$B$2:$B$22</xm:f>
          </x14:formula1>
          <xm:sqref>A4:A23</xm:sqref>
        </x14:dataValidation>
        <x14:dataValidation type="list" allowBlank="1" showInputMessage="1" showErrorMessage="1">
          <x14:formula1>
            <xm:f>Cv!$A$3:$A$53</xm:f>
          </x14:formula1>
          <xm:sqref>C27 F27</xm:sqref>
        </x14:dataValidation>
        <x14:dataValidation type="list" allowBlank="1" showInputMessage="1" showErrorMessage="1">
          <x14:formula1>
            <xm:f>Cti!$A$3:$A$6</xm:f>
          </x14:formula1>
          <xm:sqref>I21</xm:sqref>
        </x14:dataValidation>
        <x14:dataValidation type="list" allowBlank="1" showInputMessage="1" showErrorMessage="1">
          <x14:formula1>
            <xm:f>Cz!$A$3:$A$5</xm:f>
          </x14:formula1>
          <xm:sqref>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E21" sqref="E21"/>
    </sheetView>
  </sheetViews>
  <sheetFormatPr defaultRowHeight="15" x14ac:dyDescent="0.25"/>
  <cols>
    <col min="1" max="1" width="6.140625" customWidth="1"/>
    <col min="2" max="2" width="54.7109375" customWidth="1"/>
    <col min="3" max="3" width="15.140625" customWidth="1"/>
  </cols>
  <sheetData>
    <row r="1" spans="1:3" ht="31.5" x14ac:dyDescent="0.25">
      <c r="A1" s="125" t="s">
        <v>61</v>
      </c>
      <c r="B1" s="126"/>
      <c r="C1" s="22" t="s">
        <v>0</v>
      </c>
    </row>
    <row r="2" spans="1:3" s="1" customFormat="1" ht="20.25" customHeight="1" x14ac:dyDescent="0.25">
      <c r="A2" s="122" t="s">
        <v>1</v>
      </c>
      <c r="B2" s="9" t="s">
        <v>25</v>
      </c>
      <c r="C2" s="21">
        <v>1</v>
      </c>
    </row>
    <row r="3" spans="1:3" x14ac:dyDescent="0.25">
      <c r="A3" s="123"/>
      <c r="B3" s="2" t="s">
        <v>2</v>
      </c>
      <c r="C3" s="5">
        <v>1</v>
      </c>
    </row>
    <row r="4" spans="1:3" x14ac:dyDescent="0.25">
      <c r="A4" s="123"/>
      <c r="B4" s="2" t="s">
        <v>3</v>
      </c>
      <c r="C4" s="5">
        <v>1</v>
      </c>
    </row>
    <row r="5" spans="1:3" x14ac:dyDescent="0.25">
      <c r="A5" s="123"/>
      <c r="B5" s="2" t="s">
        <v>4</v>
      </c>
      <c r="C5" s="5">
        <v>1</v>
      </c>
    </row>
    <row r="6" spans="1:3" ht="20.25" customHeight="1" x14ac:dyDescent="0.25">
      <c r="A6" s="124"/>
      <c r="B6" s="2" t="s">
        <v>5</v>
      </c>
      <c r="C6" s="5">
        <v>1</v>
      </c>
    </row>
    <row r="7" spans="1:3" x14ac:dyDescent="0.25">
      <c r="A7" s="122" t="s">
        <v>6</v>
      </c>
      <c r="B7" s="2" t="s">
        <v>7</v>
      </c>
      <c r="C7" s="5">
        <v>0.5</v>
      </c>
    </row>
    <row r="8" spans="1:3" ht="30" x14ac:dyDescent="0.25">
      <c r="A8" s="123"/>
      <c r="B8" s="2" t="s">
        <v>8</v>
      </c>
      <c r="C8" s="5">
        <v>0.5</v>
      </c>
    </row>
    <row r="9" spans="1:3" ht="30" x14ac:dyDescent="0.25">
      <c r="A9" s="123"/>
      <c r="B9" s="2" t="s">
        <v>9</v>
      </c>
      <c r="C9" s="6">
        <v>0.25</v>
      </c>
    </row>
    <row r="10" spans="1:3" ht="30" x14ac:dyDescent="0.25">
      <c r="A10" s="123"/>
      <c r="B10" s="2" t="s">
        <v>10</v>
      </c>
      <c r="C10" s="5">
        <v>0.5</v>
      </c>
    </row>
    <row r="11" spans="1:3" ht="30" x14ac:dyDescent="0.25">
      <c r="A11" s="123"/>
      <c r="B11" s="2" t="s">
        <v>11</v>
      </c>
      <c r="C11" s="6">
        <v>0.25</v>
      </c>
    </row>
    <row r="12" spans="1:3" x14ac:dyDescent="0.25">
      <c r="A12" s="123"/>
      <c r="B12" s="2" t="s">
        <v>12</v>
      </c>
      <c r="C12" s="5">
        <v>0.5</v>
      </c>
    </row>
    <row r="13" spans="1:3" x14ac:dyDescent="0.25">
      <c r="A13" s="123"/>
      <c r="B13" s="2" t="s">
        <v>13</v>
      </c>
      <c r="C13" s="5">
        <v>0.5</v>
      </c>
    </row>
    <row r="14" spans="1:3" s="1" customFormat="1" ht="30" x14ac:dyDescent="0.25">
      <c r="A14" s="123"/>
      <c r="B14" s="2" t="s">
        <v>18</v>
      </c>
      <c r="C14" s="5">
        <v>0.25</v>
      </c>
    </row>
    <row r="15" spans="1:3" ht="30" x14ac:dyDescent="0.25">
      <c r="A15" s="123"/>
      <c r="B15" s="2" t="s">
        <v>19</v>
      </c>
      <c r="C15" s="7">
        <v>0.05</v>
      </c>
    </row>
    <row r="16" spans="1:3" s="1" customFormat="1" x14ac:dyDescent="0.25">
      <c r="A16" s="123"/>
      <c r="B16" s="2" t="s">
        <v>21</v>
      </c>
      <c r="C16" s="7">
        <v>0.3</v>
      </c>
    </row>
    <row r="17" spans="1:3" x14ac:dyDescent="0.25">
      <c r="A17" s="123"/>
      <c r="B17" s="2" t="s">
        <v>20</v>
      </c>
      <c r="C17" s="7">
        <v>0.1</v>
      </c>
    </row>
    <row r="18" spans="1:3" s="1" customFormat="1" x14ac:dyDescent="0.25">
      <c r="A18" s="123"/>
      <c r="B18" s="2" t="s">
        <v>22</v>
      </c>
      <c r="C18" s="7">
        <v>0.35</v>
      </c>
    </row>
    <row r="19" spans="1:3" x14ac:dyDescent="0.25">
      <c r="A19" s="123"/>
      <c r="B19" s="2" t="s">
        <v>23</v>
      </c>
      <c r="C19" s="7">
        <v>0.15</v>
      </c>
    </row>
    <row r="20" spans="1:3" ht="30" x14ac:dyDescent="0.25">
      <c r="A20" s="123"/>
      <c r="B20" s="2" t="s">
        <v>14</v>
      </c>
      <c r="C20" s="5">
        <v>0.5</v>
      </c>
    </row>
    <row r="21" spans="1:3" ht="30" x14ac:dyDescent="0.25">
      <c r="A21" s="124"/>
      <c r="B21" s="2" t="s">
        <v>15</v>
      </c>
      <c r="C21" s="5">
        <v>0.25</v>
      </c>
    </row>
    <row r="22" spans="1:3" ht="126.75" x14ac:dyDescent="0.25">
      <c r="A22" s="8" t="s">
        <v>16</v>
      </c>
      <c r="B22" s="2" t="s">
        <v>17</v>
      </c>
      <c r="C22" s="6">
        <v>0.15</v>
      </c>
    </row>
    <row r="23" spans="1:3" x14ac:dyDescent="0.25">
      <c r="A23" s="3"/>
      <c r="B23" s="4"/>
      <c r="C23" s="4"/>
    </row>
    <row r="24" spans="1:3" x14ac:dyDescent="0.25">
      <c r="A24" s="3"/>
      <c r="B24" s="4"/>
      <c r="C24" s="4"/>
    </row>
    <row r="25" spans="1:3" x14ac:dyDescent="0.25">
      <c r="A25" s="4"/>
      <c r="B25" s="4"/>
      <c r="C25" s="4"/>
    </row>
  </sheetData>
  <mergeCells count="3">
    <mergeCell ref="A7:A21"/>
    <mergeCell ref="A2:A6"/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workbookViewId="0">
      <selection sqref="A1:B53"/>
    </sheetView>
  </sheetViews>
  <sheetFormatPr defaultRowHeight="15" x14ac:dyDescent="0.25"/>
  <cols>
    <col min="2" max="2" width="16.85546875" customWidth="1"/>
  </cols>
  <sheetData>
    <row r="1" spans="1:2" x14ac:dyDescent="0.25">
      <c r="A1" s="127" t="s">
        <v>32</v>
      </c>
      <c r="B1" s="127"/>
    </row>
    <row r="2" spans="1:2" x14ac:dyDescent="0.25">
      <c r="A2" s="127"/>
      <c r="B2" s="127"/>
    </row>
    <row r="3" spans="1:2" s="10" customFormat="1" x14ac:dyDescent="0.25">
      <c r="A3" s="17" t="s">
        <v>63</v>
      </c>
      <c r="B3" s="23">
        <v>1</v>
      </c>
    </row>
    <row r="4" spans="1:2" x14ac:dyDescent="0.25">
      <c r="A4" s="15">
        <v>1</v>
      </c>
      <c r="B4" s="11">
        <v>1</v>
      </c>
    </row>
    <row r="5" spans="1:2" x14ac:dyDescent="0.25">
      <c r="A5" s="15">
        <v>2</v>
      </c>
      <c r="B5" s="11">
        <v>1</v>
      </c>
    </row>
    <row r="6" spans="1:2" x14ac:dyDescent="0.25">
      <c r="A6" s="15">
        <v>3</v>
      </c>
      <c r="B6" s="11">
        <v>1</v>
      </c>
    </row>
    <row r="7" spans="1:2" x14ac:dyDescent="0.25">
      <c r="A7" s="15">
        <v>4</v>
      </c>
      <c r="B7" s="11">
        <v>1</v>
      </c>
    </row>
    <row r="8" spans="1:2" x14ac:dyDescent="0.25">
      <c r="A8" s="15">
        <v>5</v>
      </c>
      <c r="B8" s="11">
        <v>1</v>
      </c>
    </row>
    <row r="9" spans="1:2" x14ac:dyDescent="0.25">
      <c r="A9" s="15">
        <v>6</v>
      </c>
      <c r="B9" s="11">
        <v>0.99</v>
      </c>
    </row>
    <row r="10" spans="1:2" x14ac:dyDescent="0.25">
      <c r="A10" s="15">
        <v>7</v>
      </c>
      <c r="B10" s="11">
        <v>0.98</v>
      </c>
    </row>
    <row r="11" spans="1:2" x14ac:dyDescent="0.25">
      <c r="A11" s="15">
        <v>8</v>
      </c>
      <c r="B11" s="11">
        <v>0.97</v>
      </c>
    </row>
    <row r="12" spans="1:2" x14ac:dyDescent="0.25">
      <c r="A12" s="15">
        <v>9</v>
      </c>
      <c r="B12" s="11">
        <v>0.96</v>
      </c>
    </row>
    <row r="13" spans="1:2" x14ac:dyDescent="0.25">
      <c r="A13" s="15">
        <v>10</v>
      </c>
      <c r="B13" s="11">
        <v>0.95</v>
      </c>
    </row>
    <row r="14" spans="1:2" x14ac:dyDescent="0.25">
      <c r="A14" s="15">
        <v>11</v>
      </c>
      <c r="B14" s="11">
        <v>0.94</v>
      </c>
    </row>
    <row r="15" spans="1:2" x14ac:dyDescent="0.25">
      <c r="A15" s="15">
        <v>12</v>
      </c>
      <c r="B15" s="11">
        <v>0.93</v>
      </c>
    </row>
    <row r="16" spans="1:2" x14ac:dyDescent="0.25">
      <c r="A16" s="15">
        <v>13</v>
      </c>
      <c r="B16" s="11">
        <v>0.92</v>
      </c>
    </row>
    <row r="17" spans="1:2" x14ac:dyDescent="0.25">
      <c r="A17" s="15">
        <v>14</v>
      </c>
      <c r="B17" s="11">
        <v>0.91</v>
      </c>
    </row>
    <row r="18" spans="1:2" x14ac:dyDescent="0.25">
      <c r="A18" s="15">
        <v>15</v>
      </c>
      <c r="B18" s="11">
        <v>0.9</v>
      </c>
    </row>
    <row r="19" spans="1:2" x14ac:dyDescent="0.25">
      <c r="A19" s="15">
        <v>16</v>
      </c>
      <c r="B19" s="11">
        <v>0.89</v>
      </c>
    </row>
    <row r="20" spans="1:2" x14ac:dyDescent="0.25">
      <c r="A20" s="15">
        <v>17</v>
      </c>
      <c r="B20" s="11">
        <v>0.88</v>
      </c>
    </row>
    <row r="21" spans="1:2" x14ac:dyDescent="0.25">
      <c r="A21" s="15">
        <v>18</v>
      </c>
      <c r="B21" s="11">
        <v>0.87</v>
      </c>
    </row>
    <row r="22" spans="1:2" x14ac:dyDescent="0.25">
      <c r="A22" s="15">
        <v>19</v>
      </c>
      <c r="B22" s="11">
        <v>0.86</v>
      </c>
    </row>
    <row r="23" spans="1:2" x14ac:dyDescent="0.25">
      <c r="A23" s="15">
        <v>20</v>
      </c>
      <c r="B23" s="11">
        <v>0.85</v>
      </c>
    </row>
    <row r="24" spans="1:2" x14ac:dyDescent="0.25">
      <c r="A24" s="15">
        <v>21</v>
      </c>
      <c r="B24" s="11">
        <v>0.84499999999999997</v>
      </c>
    </row>
    <row r="25" spans="1:2" x14ac:dyDescent="0.25">
      <c r="A25" s="15">
        <v>22</v>
      </c>
      <c r="B25" s="11">
        <v>0.84</v>
      </c>
    </row>
    <row r="26" spans="1:2" x14ac:dyDescent="0.25">
      <c r="A26" s="15">
        <v>23</v>
      </c>
      <c r="B26" s="11">
        <v>0.83499999999999996</v>
      </c>
    </row>
    <row r="27" spans="1:2" x14ac:dyDescent="0.25">
      <c r="A27" s="15">
        <v>24</v>
      </c>
      <c r="B27" s="11">
        <v>0.83</v>
      </c>
    </row>
    <row r="28" spans="1:2" x14ac:dyDescent="0.25">
      <c r="A28" s="15">
        <v>25</v>
      </c>
      <c r="B28" s="11">
        <v>0.82499999999999996</v>
      </c>
    </row>
    <row r="29" spans="1:2" x14ac:dyDescent="0.25">
      <c r="A29" s="15">
        <v>26</v>
      </c>
      <c r="B29" s="11">
        <v>0.82</v>
      </c>
    </row>
    <row r="30" spans="1:2" x14ac:dyDescent="0.25">
      <c r="A30" s="15">
        <v>27</v>
      </c>
      <c r="B30" s="11">
        <v>0.81499999999999995</v>
      </c>
    </row>
    <row r="31" spans="1:2" x14ac:dyDescent="0.25">
      <c r="A31" s="15">
        <v>28</v>
      </c>
      <c r="B31" s="11">
        <v>0.81</v>
      </c>
    </row>
    <row r="32" spans="1:2" x14ac:dyDescent="0.25">
      <c r="A32" s="15">
        <v>29</v>
      </c>
      <c r="B32" s="11">
        <v>0.80500000000000005</v>
      </c>
    </row>
    <row r="33" spans="1:2" x14ac:dyDescent="0.25">
      <c r="A33" s="15">
        <v>30</v>
      </c>
      <c r="B33" s="11">
        <v>0.8</v>
      </c>
    </row>
    <row r="34" spans="1:2" x14ac:dyDescent="0.25">
      <c r="A34" s="15">
        <v>31</v>
      </c>
      <c r="B34" s="11">
        <v>0.79500000000000004</v>
      </c>
    </row>
    <row r="35" spans="1:2" x14ac:dyDescent="0.25">
      <c r="A35" s="15">
        <v>32</v>
      </c>
      <c r="B35" s="11">
        <v>0.79</v>
      </c>
    </row>
    <row r="36" spans="1:2" x14ac:dyDescent="0.25">
      <c r="A36" s="15">
        <v>33</v>
      </c>
      <c r="B36" s="11">
        <v>0.78500000000000003</v>
      </c>
    </row>
    <row r="37" spans="1:2" x14ac:dyDescent="0.25">
      <c r="A37" s="15">
        <v>34</v>
      </c>
      <c r="B37" s="11">
        <v>0.78</v>
      </c>
    </row>
    <row r="38" spans="1:2" x14ac:dyDescent="0.25">
      <c r="A38" s="15">
        <v>35</v>
      </c>
      <c r="B38" s="11">
        <v>0.77500000000000002</v>
      </c>
    </row>
    <row r="39" spans="1:2" x14ac:dyDescent="0.25">
      <c r="A39" s="15">
        <v>36</v>
      </c>
      <c r="B39" s="11">
        <v>0.77</v>
      </c>
    </row>
    <row r="40" spans="1:2" x14ac:dyDescent="0.25">
      <c r="A40" s="15">
        <v>37</v>
      </c>
      <c r="B40" s="11">
        <v>0.76500000000000001</v>
      </c>
    </row>
    <row r="41" spans="1:2" x14ac:dyDescent="0.25">
      <c r="A41" s="15">
        <v>38</v>
      </c>
      <c r="B41" s="11">
        <v>0.76</v>
      </c>
    </row>
    <row r="42" spans="1:2" x14ac:dyDescent="0.25">
      <c r="A42" s="15">
        <v>39</v>
      </c>
      <c r="B42" s="11">
        <v>0.755</v>
      </c>
    </row>
    <row r="43" spans="1:2" x14ac:dyDescent="0.25">
      <c r="A43" s="15">
        <v>40</v>
      </c>
      <c r="B43" s="11">
        <v>0.75</v>
      </c>
    </row>
    <row r="44" spans="1:2" x14ac:dyDescent="0.25">
      <c r="A44" s="15">
        <v>41</v>
      </c>
      <c r="B44" s="11">
        <v>0.745</v>
      </c>
    </row>
    <row r="45" spans="1:2" x14ac:dyDescent="0.25">
      <c r="A45" s="15">
        <v>42</v>
      </c>
      <c r="B45" s="11">
        <v>0.74</v>
      </c>
    </row>
    <row r="46" spans="1:2" x14ac:dyDescent="0.25">
      <c r="A46" s="15">
        <v>43</v>
      </c>
      <c r="B46" s="11">
        <v>0.73499999999999999</v>
      </c>
    </row>
    <row r="47" spans="1:2" x14ac:dyDescent="0.25">
      <c r="A47" s="15">
        <v>44</v>
      </c>
      <c r="B47" s="11">
        <v>0.73</v>
      </c>
    </row>
    <row r="48" spans="1:2" x14ac:dyDescent="0.25">
      <c r="A48" s="15">
        <v>45</v>
      </c>
      <c r="B48" s="11">
        <v>0.72499999999999998</v>
      </c>
    </row>
    <row r="49" spans="1:2" x14ac:dyDescent="0.25">
      <c r="A49" s="15">
        <v>46</v>
      </c>
      <c r="B49" s="11">
        <v>0.72</v>
      </c>
    </row>
    <row r="50" spans="1:2" x14ac:dyDescent="0.25">
      <c r="A50" s="15">
        <v>47</v>
      </c>
      <c r="B50" s="11">
        <v>0.71499999999999997</v>
      </c>
    </row>
    <row r="51" spans="1:2" x14ac:dyDescent="0.25">
      <c r="A51" s="15">
        <v>48</v>
      </c>
      <c r="B51" s="11">
        <v>0.71</v>
      </c>
    </row>
    <row r="52" spans="1:2" x14ac:dyDescent="0.25">
      <c r="A52" s="15">
        <v>49</v>
      </c>
      <c r="B52" s="11">
        <v>0.7</v>
      </c>
    </row>
    <row r="53" spans="1:2" x14ac:dyDescent="0.25">
      <c r="A53" s="15" t="s">
        <v>33</v>
      </c>
      <c r="B53" s="11">
        <v>0.7</v>
      </c>
    </row>
  </sheetData>
  <mergeCells count="1">
    <mergeCell ref="A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D13" sqref="D13:D14"/>
    </sheetView>
  </sheetViews>
  <sheetFormatPr defaultRowHeight="15" x14ac:dyDescent="0.25"/>
  <cols>
    <col min="1" max="1" width="34.7109375" customWidth="1"/>
  </cols>
  <sheetData>
    <row r="1" spans="1:2" x14ac:dyDescent="0.25">
      <c r="A1" s="128" t="s">
        <v>37</v>
      </c>
      <c r="B1" s="129"/>
    </row>
    <row r="2" spans="1:2" x14ac:dyDescent="0.25">
      <c r="A2" s="130"/>
      <c r="B2" s="131"/>
    </row>
    <row r="3" spans="1:2" s="12" customFormat="1" x14ac:dyDescent="0.25">
      <c r="A3" s="24" t="s">
        <v>64</v>
      </c>
      <c r="B3" s="13">
        <v>1</v>
      </c>
    </row>
    <row r="4" spans="1:2" x14ac:dyDescent="0.25">
      <c r="A4" s="15" t="s">
        <v>38</v>
      </c>
      <c r="B4" s="16">
        <v>0.09</v>
      </c>
    </row>
    <row r="5" spans="1:2" x14ac:dyDescent="0.25">
      <c r="A5" s="15" t="s">
        <v>39</v>
      </c>
      <c r="B5" s="16">
        <v>0.08</v>
      </c>
    </row>
    <row r="6" spans="1:2" x14ac:dyDescent="0.25">
      <c r="A6" s="15" t="s">
        <v>40</v>
      </c>
      <c r="B6" s="16">
        <v>0.03</v>
      </c>
    </row>
  </sheetData>
  <mergeCells count="1">
    <mergeCell ref="A1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I29" sqref="I29"/>
    </sheetView>
  </sheetViews>
  <sheetFormatPr defaultRowHeight="15" x14ac:dyDescent="0.25"/>
  <cols>
    <col min="1" max="1" width="28.85546875" customWidth="1"/>
  </cols>
  <sheetData>
    <row r="1" spans="1:2" x14ac:dyDescent="0.25">
      <c r="A1" s="132" t="s">
        <v>43</v>
      </c>
      <c r="B1" s="132"/>
    </row>
    <row r="2" spans="1:2" x14ac:dyDescent="0.25">
      <c r="A2" s="132"/>
      <c r="B2" s="132"/>
    </row>
    <row r="3" spans="1:2" s="14" customFormat="1" ht="30" x14ac:dyDescent="0.25">
      <c r="A3" s="24" t="s">
        <v>65</v>
      </c>
      <c r="B3" s="25">
        <v>1</v>
      </c>
    </row>
    <row r="4" spans="1:2" x14ac:dyDescent="0.25">
      <c r="A4" s="15" t="s">
        <v>44</v>
      </c>
      <c r="B4" s="16">
        <v>1</v>
      </c>
    </row>
    <row r="5" spans="1:2" x14ac:dyDescent="0.25">
      <c r="A5" s="15" t="s">
        <v>45</v>
      </c>
      <c r="B5" s="16">
        <v>0.7</v>
      </c>
    </row>
  </sheetData>
  <mergeCells count="1">
    <mergeCell ref="A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 DI CALCOLO</vt:lpstr>
      <vt:lpstr>Cs</vt:lpstr>
      <vt:lpstr>Cv</vt:lpstr>
      <vt:lpstr>Cti</vt:lpstr>
      <vt:lpstr>Cz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Bardelli</dc:creator>
  <cp:lastModifiedBy>Marcello Bardelli</cp:lastModifiedBy>
  <cp:lastPrinted>2025-02-08T11:43:50Z</cp:lastPrinted>
  <dcterms:created xsi:type="dcterms:W3CDTF">2025-02-07T08:08:20Z</dcterms:created>
  <dcterms:modified xsi:type="dcterms:W3CDTF">2025-02-21T06:42:18Z</dcterms:modified>
</cp:coreProperties>
</file>