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firstSheet="1" activeTab="1"/>
  </bookViews>
  <sheets>
    <sheet name="Valori aree" sheetId="1" r:id="rId1"/>
    <sheet name="All. 1 - Schema di calcolo" sheetId="6" r:id="rId2"/>
  </sheets>
  <definedNames>
    <definedName name="_xlnm._FilterDatabase" localSheetId="0" hidden="1">'Valori aree'!$A$1:$O$26</definedName>
    <definedName name="_xlnm.Print_Area" localSheetId="0">'Valori aree'!$A$39:$D$47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6" l="1"/>
  <c r="E36" i="6"/>
  <c r="G20" i="6"/>
  <c r="G21" i="6" s="1"/>
  <c r="G29" i="6" s="1"/>
  <c r="AA28" i="1"/>
  <c r="AD28" i="1" s="1"/>
  <c r="G38" i="6" l="1"/>
  <c r="G39" i="6"/>
  <c r="D37" i="1" l="1"/>
  <c r="D33" i="1"/>
  <c r="D35" i="1"/>
  <c r="D34" i="1"/>
  <c r="D36" i="1"/>
  <c r="D32" i="1"/>
</calcChain>
</file>

<file path=xl/sharedStrings.xml><?xml version="1.0" encoding="utf-8"?>
<sst xmlns="http://schemas.openxmlformats.org/spreadsheetml/2006/main" count="153" uniqueCount="106">
  <si>
    <r>
      <rPr>
        <b/>
        <sz val="11"/>
        <rFont val="Calibri"/>
        <family val="2"/>
      </rPr>
      <t xml:space="preserve">DESTINAZIONE
</t>
    </r>
    <r>
      <rPr>
        <b/>
        <sz val="11"/>
        <rFont val="Calibri"/>
        <family val="2"/>
      </rPr>
      <t>URBANISTICA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P.R.G.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</si>
  <si>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C1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–
</t>
    </r>
    <r>
      <rPr>
        <sz val="11"/>
        <rFont val="Calibri"/>
        <family val="2"/>
      </rPr>
      <t>capoluogo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</si>
  <si>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C1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non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–
</t>
    </r>
    <r>
      <rPr>
        <sz val="11"/>
        <rFont val="Calibri"/>
        <family val="2"/>
      </rPr>
      <t>Capoluogo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</si>
  <si>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–
</t>
    </r>
    <r>
      <rPr>
        <sz val="11"/>
        <rFont val="Calibri"/>
        <family val="2"/>
      </rPr>
      <t>Montebaranzone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</si>
  <si>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Pigneto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</si>
  <si>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non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–
</t>
    </r>
    <r>
      <rPr>
        <sz val="11"/>
        <rFont val="Calibri"/>
        <family val="2"/>
      </rPr>
      <t>Montebaranzone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</si>
  <si>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C2
</t>
    </r>
    <r>
      <rPr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non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Pigneto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</si>
  <si>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non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Saltino-Morano-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Sassomorello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</si>
  <si>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non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Castelvecchio,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Moncerrato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e
</t>
    </r>
    <r>
      <rPr>
        <sz val="11"/>
        <rFont val="Calibri"/>
        <family val="2"/>
      </rPr>
      <t>Pescarola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</si>
  <si>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Castelvecchio,
</t>
    </r>
    <r>
      <rPr>
        <sz val="11"/>
        <rFont val="Calibri"/>
        <family val="2"/>
      </rPr>
      <t>Moncerrato,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Pescarola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</si>
  <si>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espansione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Saltino,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Morano,
</t>
    </r>
    <r>
      <rPr>
        <sz val="11"/>
        <rFont val="Calibri"/>
        <family val="2"/>
      </rPr>
      <t>Sassomorello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</si>
  <si>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B1
</t>
    </r>
    <r>
      <rPr>
        <sz val="11"/>
        <rFont val="Calibri"/>
        <family val="2"/>
      </rPr>
      <t>Capoluogo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</si>
  <si>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turistico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ricettiva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–Camping
</t>
    </r>
    <r>
      <rPr>
        <sz val="11"/>
        <rFont val="Calibri"/>
        <family val="2"/>
      </rPr>
      <t>D5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</si>
  <si>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B2
</t>
    </r>
    <r>
      <rPr>
        <sz val="11"/>
        <rFont val="Calibri"/>
        <family val="2"/>
      </rPr>
      <t>Capoluogo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Montebaranzone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</si>
  <si>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B2
</t>
    </r>
    <r>
      <rPr>
        <sz val="11"/>
        <rFont val="Calibri"/>
        <family val="2"/>
      </rPr>
      <t>Pigneto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</si>
  <si>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B2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Saltino,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Morano,
</t>
    </r>
    <r>
      <rPr>
        <sz val="11"/>
        <rFont val="Calibri"/>
        <family val="2"/>
      </rPr>
      <t>Sassomorello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</si>
  <si>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B2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Castelvecchio-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Moncerrato-
</t>
    </r>
    <r>
      <rPr>
        <sz val="11"/>
        <rFont val="Calibri"/>
        <family val="2"/>
      </rPr>
      <t>Pescarola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</si>
  <si>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industriale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</si>
  <si>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industriale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non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urbanizzata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</si>
  <si>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di
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 </t>
    </r>
    <r>
      <rPr>
        <sz val="11"/>
        <rFont val="Calibri"/>
        <family val="2"/>
      </rPr>
      <t>B3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Capoluogo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</si>
  <si>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 </t>
    </r>
    <r>
      <rPr>
        <sz val="11"/>
        <rFont val="Calibri"/>
        <family val="2"/>
      </rPr>
      <t xml:space="preserve">B4
</t>
    </r>
    <r>
      <rPr>
        <sz val="11"/>
        <rFont val="Calibri"/>
        <family val="2"/>
      </rPr>
      <t>Saltino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</si>
  <si>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 xml:space="preserve">di
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 </t>
    </r>
    <r>
      <rPr>
        <sz val="11"/>
        <rFont val="Calibri"/>
        <family val="2"/>
      </rPr>
      <t>B5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Saltino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</si>
  <si>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 </t>
    </r>
    <r>
      <rPr>
        <sz val="11"/>
        <rFont val="Calibri"/>
        <family val="2"/>
      </rPr>
      <t xml:space="preserve">B6
</t>
    </r>
    <r>
      <rPr>
        <sz val="11"/>
        <rFont val="Calibri"/>
        <family val="2"/>
      </rPr>
      <t>Saltino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</si>
  <si>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 </t>
    </r>
    <r>
      <rPr>
        <sz val="11"/>
        <rFont val="Calibri"/>
        <family val="2"/>
      </rPr>
      <t xml:space="preserve">B7
</t>
    </r>
    <r>
      <rPr>
        <sz val="11"/>
        <rFont val="Calibri"/>
        <family val="2"/>
      </rPr>
      <t>Capoluogo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</si>
  <si>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 </t>
    </r>
    <r>
      <rPr>
        <sz val="11"/>
        <rFont val="Calibri"/>
        <family val="2"/>
      </rPr>
      <t xml:space="preserve">B8
</t>
    </r>
    <r>
      <rPr>
        <sz val="11"/>
        <rFont val="Calibri"/>
        <family val="2"/>
      </rPr>
      <t>Pescarola</t>
    </r>
  </si>
  <si>
    <r>
      <rPr>
        <sz val="11"/>
        <rFont val="Calibri"/>
        <family val="2"/>
      </rPr>
      <t>Zona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residenziale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completamento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B9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Pescarola</t>
    </r>
  </si>
  <si>
    <t>2019</t>
  </si>
  <si>
    <t>2020</t>
  </si>
  <si>
    <t>2021</t>
  </si>
  <si>
    <t>2022</t>
  </si>
  <si>
    <t>2023</t>
  </si>
  <si>
    <t>2024</t>
  </si>
  <si>
    <t>2025</t>
  </si>
  <si>
    <t>completamento B</t>
  </si>
  <si>
    <t>espansione C</t>
  </si>
  <si>
    <t>industriale D</t>
  </si>
  <si>
    <t>prignano</t>
  </si>
  <si>
    <t>saltino</t>
  </si>
  <si>
    <t>pescarola</t>
  </si>
  <si>
    <t>CV - MONC - PESCAROLA</t>
  </si>
  <si>
    <t>SALTINO - MORANO - SASSOM</t>
  </si>
  <si>
    <t>PIGNETO</t>
  </si>
  <si>
    <t>pigneto</t>
  </si>
  <si>
    <t>mb</t>
  </si>
  <si>
    <t>zona</t>
  </si>
  <si>
    <t>ubicaz</t>
  </si>
  <si>
    <t>Valore medio Prignano zona B</t>
  </si>
  <si>
    <t>Zone C non esistono più --&gt; valore 0</t>
  </si>
  <si>
    <t>Valore medio MB zona B</t>
  </si>
  <si>
    <t>Valore medio Pescarola zona B</t>
  </si>
  <si>
    <t>Valore medio Pigneto zona B</t>
  </si>
  <si>
    <t>non esiste più</t>
  </si>
  <si>
    <t>areale 129.91</t>
  </si>
  <si>
    <t xml:space="preserve">prignano </t>
  </si>
  <si>
    <t>via IV novembre</t>
  </si>
  <si>
    <t>pugnago lotto 6</t>
  </si>
  <si>
    <t>territorio rurale</t>
  </si>
  <si>
    <t>area a verde ex lottizz Barchi</t>
  </si>
  <si>
    <t>PUG: territorio rurale</t>
  </si>
  <si>
    <t>casa azzoni: lotto 9</t>
  </si>
  <si>
    <t>areale - lotto 1 Via Castagnetti</t>
  </si>
  <si>
    <t>lotto 2 areale 130.58 CV
Moncerrato?
Pscarola PUG terr. Rurale</t>
  </si>
  <si>
    <t xml:space="preserve">Saltino: PUG 107.46 lotto 5
Morano: </t>
  </si>
  <si>
    <t>Via Guaitarola</t>
  </si>
  <si>
    <t>MB - prignano</t>
  </si>
  <si>
    <t>Valore medio CV-Moncerrato-Sass zona B</t>
  </si>
  <si>
    <t>Valore medio Saltino - Morano zona B</t>
  </si>
  <si>
    <t>mq</t>
  </si>
  <si>
    <t>€</t>
  </si>
  <si>
    <t>tot</t>
  </si>
  <si>
    <t>Valore Prignano Sulla Secchia Capoluogo</t>
  </si>
  <si>
    <t>Valore frazione Pigneto</t>
  </si>
  <si>
    <t>Valore frazione Montebaranzone</t>
  </si>
  <si>
    <t>Valore frazioni: Castelvecchio - Moncerrato - Sassomorello -Pescarola-Saltino-Morano</t>
  </si>
  <si>
    <r>
      <t>Il </t>
    </r>
    <r>
      <rPr>
        <b/>
        <sz val="12"/>
        <color rgb="FF000000"/>
        <rFont val="Arial"/>
        <family val="2"/>
      </rPr>
      <t>reddito dominicale</t>
    </r>
    <r>
      <rPr>
        <sz val="12"/>
        <color rgb="FF000000"/>
        <rFont val="Arial"/>
        <family val="2"/>
      </rPr>
      <t> rappresenta il reddito netto medio ordinario ritraibile da un terreno agricolo, escludendo le attività agricole effettive che possono essere svolte su di esso. È un valore presunto, attribuito d'ufficio dall'Agenzia delle Entrate sulla base delle tariffe di estimo catastale, tenendo conto della classificazione, dell'estensione e della destinazione del terreno.
l valore imponibile di un terreno, utilizzato per il calcolo dell'IMU e altre imposte, viene determinato partendo dal reddito dominicale. Ecco i passi per il calcolo.
Rivalutazione del reddito dominicale: il reddito dominicale deve essere rivalutato del 25%; questo significa che si prende il valore del reddito dominicale e si moltiplica per 1,25.
Moltiplicatore catastale: dopo la rivalutazione, il valore ottenuto viene moltiplicato per un coefficiente fisso, che varia in base alla categoria del terreno; per i terreni non posseduti da coltivatori diretti o imprenditori agricoli professionali, il coefficiente è 135; per i terreni incolti detenuti da agricoltori o coltivatori diretti, il coefficiente è 75.</t>
    </r>
  </si>
  <si>
    <t>RD</t>
  </si>
  <si>
    <t>rivalutazione</t>
  </si>
  <si>
    <t>imp al mq</t>
  </si>
  <si>
    <t>Areali funzioni: residenziale, commerciale al dettaglio, pubblici esercizi, direzionale</t>
  </si>
  <si>
    <t>Areali funzioni: produttiva, commerciale all'ingrosso</t>
  </si>
  <si>
    <t>sl territorio comunale</t>
  </si>
  <si>
    <t xml:space="preserve">Valore di 1 mq dell’area oggetto di monetizzazione </t>
  </si>
  <si>
    <t>sul territorio comunale</t>
  </si>
  <si>
    <t>Areali funzioni: residenziale, commerciale al dettaglio, pubblici esercizi, direzionale
(€/mq)</t>
  </si>
  <si>
    <t>Areali funzioni: produttiva, commerciale all'ingrosso
(€/mq)</t>
  </si>
  <si>
    <t>in territorio rurale</t>
  </si>
  <si>
    <t>R.D. da visura catastale</t>
  </si>
  <si>
    <t>superficie terreno da visura catastale</t>
  </si>
  <si>
    <t>importo unitario R.D.</t>
  </si>
  <si>
    <t>€/mq</t>
  </si>
  <si>
    <t>importo unitario R.D. rivalutato</t>
  </si>
  <si>
    <t>R.D. : sup terreno da visura catastale x 1,25 x 135</t>
  </si>
  <si>
    <r>
      <t>V</t>
    </r>
    <r>
      <rPr>
        <b/>
        <vertAlign val="subscript"/>
        <sz val="10"/>
        <color rgb="FF000000"/>
        <rFont val="Times New Roman"/>
        <family val="1"/>
      </rPr>
      <t>A</t>
    </r>
    <r>
      <rPr>
        <b/>
        <sz val="10"/>
        <color rgb="FF000000"/>
        <rFont val="Times New Roman"/>
        <family val="1"/>
      </rPr>
      <t xml:space="preserve"> in territorio urbanizzato</t>
    </r>
  </si>
  <si>
    <t>in territorio urbanizzato</t>
  </si>
  <si>
    <r>
      <t>V</t>
    </r>
    <r>
      <rPr>
        <b/>
        <vertAlign val="subscript"/>
        <sz val="16"/>
        <color rgb="FF000000"/>
        <rFont val="Times New Roman"/>
        <family val="1"/>
      </rPr>
      <t>U</t>
    </r>
    <r>
      <rPr>
        <b/>
        <sz val="16"/>
        <color rgb="FF000000"/>
        <rFont val="Times New Roman"/>
        <family val="1"/>
      </rPr>
      <t xml:space="preserve"> = V</t>
    </r>
    <r>
      <rPr>
        <b/>
        <vertAlign val="subscript"/>
        <sz val="16"/>
        <color rgb="FF000000"/>
        <rFont val="Times New Roman"/>
        <family val="1"/>
      </rPr>
      <t>A</t>
    </r>
    <r>
      <rPr>
        <b/>
        <sz val="16"/>
        <color rgb="FF000000"/>
        <rFont val="Times New Roman"/>
        <family val="1"/>
      </rPr>
      <t xml:space="preserve"> + C</t>
    </r>
    <r>
      <rPr>
        <b/>
        <vertAlign val="subscript"/>
        <sz val="16"/>
        <color rgb="FF000000"/>
        <rFont val="Times New Roman"/>
        <family val="1"/>
      </rPr>
      <t>P</t>
    </r>
  </si>
  <si>
    <r>
      <t>V</t>
    </r>
    <r>
      <rPr>
        <b/>
        <vertAlign val="subscript"/>
        <sz val="10"/>
        <color rgb="FF000000"/>
        <rFont val="Times New Roman"/>
        <family val="1"/>
      </rPr>
      <t>A</t>
    </r>
    <r>
      <rPr>
        <b/>
        <sz val="10"/>
        <color rgb="FF000000"/>
        <rFont val="Times New Roman"/>
        <family val="1"/>
      </rPr>
      <t xml:space="preserve"> in territorio rurale</t>
    </r>
  </si>
  <si>
    <r>
      <t>C</t>
    </r>
    <r>
      <rPr>
        <b/>
        <vertAlign val="subscript"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 xml:space="preserve"> costo realizzazione di 1mq di parcheggio </t>
    </r>
  </si>
  <si>
    <r>
      <t>V</t>
    </r>
    <r>
      <rPr>
        <b/>
        <vertAlign val="subscript"/>
        <sz val="11"/>
        <color rgb="FF000000"/>
        <rFont val="Arial"/>
        <family val="2"/>
      </rPr>
      <t>A</t>
    </r>
  </si>
  <si>
    <r>
      <t>V = V</t>
    </r>
    <r>
      <rPr>
        <vertAlign val="subscript"/>
        <sz val="16"/>
        <color rgb="FF000000"/>
        <rFont val="Times New Roman"/>
        <family val="1"/>
      </rPr>
      <t>U</t>
    </r>
    <r>
      <rPr>
        <sz val="16"/>
        <color rgb="FF000000"/>
        <rFont val="Times New Roman"/>
        <family val="1"/>
      </rPr>
      <t xml:space="preserve"> x mq</t>
    </r>
    <r>
      <rPr>
        <vertAlign val="subscript"/>
        <sz val="16"/>
        <color rgb="FF000000"/>
        <rFont val="Times New Roman"/>
        <family val="1"/>
      </rPr>
      <t>monetizz</t>
    </r>
  </si>
  <si>
    <t>dotazione da PUG</t>
  </si>
  <si>
    <t>superficie posto auto</t>
  </si>
  <si>
    <t>V in territorio urbanizzato</t>
  </si>
  <si>
    <t>V in territorio rurale</t>
  </si>
  <si>
    <t>sup. da monetizzare</t>
  </si>
  <si>
    <r>
      <t>V</t>
    </r>
    <r>
      <rPr>
        <vertAlign val="subscript"/>
        <sz val="10"/>
        <color rgb="FF000000"/>
        <rFont val="Times New Roman"/>
        <family val="1"/>
      </rPr>
      <t>A</t>
    </r>
    <r>
      <rPr>
        <sz val="10"/>
        <color rgb="FF000000"/>
        <rFont val="Times New Roman"/>
        <family val="1"/>
      </rPr>
      <t xml:space="preserve"> €/mq</t>
    </r>
  </si>
  <si>
    <t>Inserire i dati necessari nei campi gialli
 le formule sono automatiche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</si>
</sst>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6" x14ac:knownFonts="1">
    <font>
      <sz val="10"/>
      <color rgb="FF000000"/>
      <name val="Times New Roman"/>
      <charset val="20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vertAlign val="subscript"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vertAlign val="subscript"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Times New Roman"/>
      <family val="1"/>
    </font>
    <font>
      <vertAlign val="subscript"/>
      <sz val="16"/>
      <color rgb="FF00000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50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49" fontId="1" fillId="0" borderId="1" xfId="0" applyNumberFormat="1" applyFont="1" applyBorder="1" applyAlignment="1">
      <alignment horizontal="left" vertical="top" shrinkToFi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 shrinkToFit="1"/>
    </xf>
    <xf numFmtId="164" fontId="2" fillId="2" borderId="3" xfId="0" applyNumberFormat="1" applyFont="1" applyFill="1" applyBorder="1" applyAlignment="1">
      <alignment horizontal="left" vertical="top" shrinkToFit="1"/>
    </xf>
    <xf numFmtId="164" fontId="0" fillId="2" borderId="0" xfId="0" applyNumberForma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shrinkToFit="1"/>
    </xf>
    <xf numFmtId="164" fontId="2" fillId="3" borderId="3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shrinkToFit="1"/>
    </xf>
    <xf numFmtId="164" fontId="2" fillId="4" borderId="3" xfId="0" applyNumberFormat="1" applyFont="1" applyFill="1" applyBorder="1" applyAlignment="1">
      <alignment horizontal="left" vertical="top" shrinkToFit="1"/>
    </xf>
    <xf numFmtId="0" fontId="0" fillId="4" borderId="2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164" fontId="0" fillId="4" borderId="2" xfId="0" applyNumberForma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164" fontId="2" fillId="5" borderId="1" xfId="0" applyNumberFormat="1" applyFont="1" applyFill="1" applyBorder="1" applyAlignment="1">
      <alignment horizontal="left" vertical="top" shrinkToFit="1"/>
    </xf>
    <xf numFmtId="164" fontId="2" fillId="5" borderId="3" xfId="0" applyNumberFormat="1" applyFont="1" applyFill="1" applyBorder="1" applyAlignment="1">
      <alignment horizontal="left" vertical="top" shrinkToFit="1"/>
    </xf>
    <xf numFmtId="0" fontId="0" fillId="5" borderId="2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6" fillId="6" borderId="2" xfId="0" applyFont="1" applyFill="1" applyBorder="1" applyAlignment="1">
      <alignment horizontal="left" vertical="top"/>
    </xf>
    <xf numFmtId="164" fontId="0" fillId="6" borderId="2" xfId="0" applyNumberFormat="1" applyFill="1" applyBorder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2" xfId="0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44" fontId="0" fillId="0" borderId="0" xfId="1" applyFont="1" applyAlignment="1">
      <alignment horizontal="left" vertical="top"/>
    </xf>
    <xf numFmtId="44" fontId="0" fillId="0" borderId="0" xfId="0" applyNumberFormat="1" applyAlignment="1">
      <alignment horizontal="left" vertical="top"/>
    </xf>
    <xf numFmtId="164" fontId="0" fillId="0" borderId="12" xfId="0" applyNumberFormat="1" applyBorder="1" applyAlignment="1">
      <alignment horizontal="right" vertical="top"/>
    </xf>
    <xf numFmtId="164" fontId="0" fillId="7" borderId="10" xfId="0" applyNumberFormat="1" applyFill="1" applyBorder="1" applyAlignment="1">
      <alignment horizontal="right" vertical="top"/>
    </xf>
    <xf numFmtId="164" fontId="0" fillId="7" borderId="12" xfId="0" applyNumberFormat="1" applyFill="1" applyBorder="1" applyAlignment="1">
      <alignment horizontal="right" vertical="top"/>
    </xf>
    <xf numFmtId="164" fontId="6" fillId="0" borderId="0" xfId="0" applyNumberFormat="1" applyFont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44" fontId="0" fillId="6" borderId="0" xfId="1" applyFont="1" applyFill="1" applyAlignment="1">
      <alignment horizontal="left" vertical="top"/>
    </xf>
    <xf numFmtId="164" fontId="0" fillId="0" borderId="14" xfId="0" applyNumberFormat="1" applyBorder="1" applyAlignment="1">
      <alignment horizontal="left" vertical="top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</xf>
    <xf numFmtId="0" fontId="20" fillId="0" borderId="17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165" fontId="0" fillId="7" borderId="12" xfId="1" applyNumberFormat="1" applyFont="1" applyFill="1" applyBorder="1" applyAlignment="1" applyProtection="1">
      <alignment horizontal="right" vertical="top"/>
    </xf>
    <xf numFmtId="4" fontId="0" fillId="0" borderId="14" xfId="0" applyNumberFormat="1" applyBorder="1" applyAlignment="1" applyProtection="1">
      <alignment horizontal="left" vertical="top"/>
    </xf>
    <xf numFmtId="165" fontId="0" fillId="0" borderId="12" xfId="1" applyNumberFormat="1" applyFont="1" applyBorder="1" applyAlignment="1" applyProtection="1">
      <alignment horizontal="right" vertical="top"/>
    </xf>
    <xf numFmtId="0" fontId="6" fillId="0" borderId="2" xfId="0" applyFont="1" applyBorder="1" applyAlignment="1" applyProtection="1">
      <alignment horizontal="left" vertical="top"/>
    </xf>
    <xf numFmtId="164" fontId="0" fillId="0" borderId="0" xfId="0" applyNumberForma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22" fillId="0" borderId="36" xfId="0" applyFont="1" applyBorder="1" applyAlignment="1" applyProtection="1">
      <alignment horizontal="left" vertical="top"/>
    </xf>
    <xf numFmtId="0" fontId="22" fillId="0" borderId="37" xfId="0" applyFont="1" applyBorder="1" applyAlignment="1" applyProtection="1">
      <alignment horizontal="left" vertical="top"/>
    </xf>
    <xf numFmtId="0" fontId="19" fillId="0" borderId="2" xfId="0" applyFont="1" applyBorder="1" applyAlignment="1" applyProtection="1">
      <alignment horizontal="left" vertical="top"/>
    </xf>
    <xf numFmtId="0" fontId="19" fillId="0" borderId="30" xfId="0" applyFont="1" applyBorder="1" applyAlignment="1" applyProtection="1">
      <alignment horizontal="left" vertical="top"/>
    </xf>
    <xf numFmtId="0" fontId="19" fillId="0" borderId="0" xfId="0" applyFont="1" applyAlignment="1" applyProtection="1">
      <alignment horizontal="left" vertical="top"/>
    </xf>
    <xf numFmtId="44" fontId="0" fillId="3" borderId="2" xfId="1" applyFont="1" applyFill="1" applyBorder="1" applyAlignment="1" applyProtection="1">
      <alignment horizontal="left" vertical="top"/>
      <protection locked="0"/>
    </xf>
    <xf numFmtId="0" fontId="23" fillId="0" borderId="2" xfId="0" applyFont="1" applyBorder="1" applyAlignment="1" applyProtection="1">
      <alignment horizontal="left" vertical="top"/>
    </xf>
    <xf numFmtId="44" fontId="23" fillId="0" borderId="2" xfId="1" applyFont="1" applyBorder="1" applyAlignment="1" applyProtection="1">
      <alignment horizontal="left" vertical="top"/>
    </xf>
    <xf numFmtId="0" fontId="8" fillId="0" borderId="24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64" fontId="0" fillId="0" borderId="12" xfId="0" applyNumberFormat="1" applyBorder="1" applyAlignment="1">
      <alignment horizontal="right" vertical="top"/>
    </xf>
    <xf numFmtId="164" fontId="0" fillId="0" borderId="14" xfId="0" applyNumberFormat="1" applyBorder="1" applyAlignment="1">
      <alignment horizontal="right" vertical="top"/>
    </xf>
    <xf numFmtId="0" fontId="0" fillId="7" borderId="6" xfId="0" applyFill="1" applyBorder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9" xfId="0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0" fontId="0" fillId="7" borderId="11" xfId="0" applyFill="1" applyBorder="1" applyAlignment="1">
      <alignment horizontal="center" vertical="top"/>
    </xf>
    <xf numFmtId="0" fontId="8" fillId="0" borderId="23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8" borderId="17" xfId="0" applyFont="1" applyFill="1" applyBorder="1" applyAlignment="1" applyProtection="1">
      <alignment horizontal="center" vertical="top"/>
    </xf>
    <xf numFmtId="0" fontId="8" fillId="8" borderId="18" xfId="0" applyFont="1" applyFill="1" applyBorder="1" applyAlignment="1" applyProtection="1">
      <alignment horizontal="center" vertical="top"/>
    </xf>
    <xf numFmtId="0" fontId="8" fillId="8" borderId="19" xfId="0" applyFont="1" applyFill="1" applyBorder="1" applyAlignment="1" applyProtection="1">
      <alignment horizontal="center" vertical="top"/>
    </xf>
    <xf numFmtId="0" fontId="8" fillId="0" borderId="31" xfId="0" applyFont="1" applyBorder="1" applyAlignment="1" applyProtection="1">
      <alignment horizontal="center" vertical="top" wrapText="1"/>
    </xf>
    <xf numFmtId="0" fontId="8" fillId="0" borderId="32" xfId="0" applyFont="1" applyBorder="1" applyAlignment="1" applyProtection="1">
      <alignment horizontal="center" vertical="top" wrapText="1"/>
    </xf>
    <xf numFmtId="0" fontId="8" fillId="0" borderId="33" xfId="0" applyFont="1" applyBorder="1" applyAlignment="1" applyProtection="1">
      <alignment horizontal="center" vertical="top" wrapText="1"/>
    </xf>
    <xf numFmtId="0" fontId="6" fillId="0" borderId="27" xfId="0" applyFont="1" applyBorder="1" applyAlignment="1" applyProtection="1">
      <alignment horizontal="center" vertical="top"/>
    </xf>
    <xf numFmtId="0" fontId="6" fillId="0" borderId="28" xfId="0" applyFont="1" applyBorder="1" applyAlignment="1" applyProtection="1">
      <alignment horizontal="center" vertical="top"/>
    </xf>
    <xf numFmtId="0" fontId="6" fillId="0" borderId="21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top"/>
    </xf>
    <xf numFmtId="0" fontId="8" fillId="0" borderId="9" xfId="0" applyFont="1" applyBorder="1" applyAlignment="1" applyProtection="1">
      <alignment horizontal="center" vertical="top" wrapText="1"/>
    </xf>
    <xf numFmtId="0" fontId="0" fillId="0" borderId="29" xfId="0" applyBorder="1" applyAlignment="1" applyProtection="1">
      <alignment horizontal="center" vertical="top" wrapText="1"/>
    </xf>
    <xf numFmtId="0" fontId="8" fillId="0" borderId="29" xfId="0" applyFont="1" applyBorder="1" applyAlignment="1" applyProtection="1">
      <alignment horizontal="center" vertical="top" wrapText="1"/>
    </xf>
    <xf numFmtId="0" fontId="8" fillId="0" borderId="10" xfId="0" applyFont="1" applyBorder="1" applyAlignment="1" applyProtection="1">
      <alignment horizontal="center" vertical="top" wrapText="1"/>
    </xf>
    <xf numFmtId="0" fontId="0" fillId="7" borderId="34" xfId="0" applyFill="1" applyBorder="1" applyAlignment="1" applyProtection="1">
      <alignment horizontal="center" vertical="top" wrapText="1"/>
    </xf>
    <xf numFmtId="0" fontId="0" fillId="7" borderId="20" xfId="0" applyFill="1" applyBorder="1" applyAlignment="1" applyProtection="1">
      <alignment horizontal="center" vertical="top" wrapText="1"/>
    </xf>
    <xf numFmtId="0" fontId="0" fillId="7" borderId="15" xfId="0" applyFill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7" borderId="11" xfId="0" applyFill="1" applyBorder="1" applyAlignment="1" applyProtection="1">
      <alignment horizontal="center" vertical="top"/>
    </xf>
    <xf numFmtId="0" fontId="0" fillId="7" borderId="2" xfId="0" applyFill="1" applyBorder="1" applyAlignment="1" applyProtection="1">
      <alignment horizontal="center" vertical="top"/>
    </xf>
    <xf numFmtId="0" fontId="6" fillId="0" borderId="1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30" xfId="0" applyBorder="1" applyAlignment="1" applyProtection="1">
      <alignment horizontal="center" vertical="top"/>
    </xf>
    <xf numFmtId="0" fontId="0" fillId="0" borderId="30" xfId="0" applyBorder="1" applyAlignment="1" applyProtection="1">
      <alignment horizontal="left" vertical="top" wrapText="1"/>
    </xf>
    <xf numFmtId="165" fontId="0" fillId="0" borderId="12" xfId="1" applyNumberFormat="1" applyFont="1" applyBorder="1" applyAlignment="1" applyProtection="1">
      <alignment horizontal="right" vertical="top"/>
    </xf>
    <xf numFmtId="165" fontId="0" fillId="0" borderId="14" xfId="1" applyNumberFormat="1" applyFont="1" applyBorder="1" applyAlignment="1" applyProtection="1">
      <alignment horizontal="right" vertical="top"/>
    </xf>
    <xf numFmtId="0" fontId="25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/>
    </xf>
    <xf numFmtId="0" fontId="20" fillId="0" borderId="17" xfId="0" applyFont="1" applyBorder="1" applyAlignment="1" applyProtection="1">
      <alignment horizontal="center" vertical="top"/>
    </xf>
    <xf numFmtId="0" fontId="20" fillId="0" borderId="18" xfId="0" applyFont="1" applyBorder="1" applyAlignment="1" applyProtection="1">
      <alignment horizontal="center" vertical="top"/>
    </xf>
    <xf numFmtId="0" fontId="20" fillId="0" borderId="35" xfId="0" applyFont="1" applyBorder="1" applyAlignment="1" applyProtection="1">
      <alignment horizontal="center" vertical="top"/>
    </xf>
    <xf numFmtId="0" fontId="16" fillId="0" borderId="16" xfId="0" applyFont="1" applyBorder="1" applyAlignment="1" applyProtection="1">
      <alignment horizontal="center" vertical="top"/>
    </xf>
    <xf numFmtId="0" fontId="16" fillId="0" borderId="20" xfId="0" applyFont="1" applyBorder="1" applyAlignment="1" applyProtection="1">
      <alignment horizontal="center" vertical="top"/>
    </xf>
    <xf numFmtId="0" fontId="16" fillId="0" borderId="15" xfId="0" applyFont="1" applyBorder="1" applyAlignment="1" applyProtection="1">
      <alignment horizontal="center" vertical="top"/>
    </xf>
    <xf numFmtId="0" fontId="6" fillId="0" borderId="16" xfId="0" applyFont="1" applyBorder="1" applyAlignment="1" applyProtection="1">
      <alignment horizontal="center" vertical="top"/>
    </xf>
    <xf numFmtId="0" fontId="6" fillId="0" borderId="20" xfId="0" applyFont="1" applyBorder="1" applyAlignment="1" applyProtection="1">
      <alignment horizontal="center" vertical="top"/>
    </xf>
    <xf numFmtId="0" fontId="6" fillId="0" borderId="15" xfId="0" applyFont="1" applyBorder="1" applyAlignment="1" applyProtection="1">
      <alignment horizontal="center" vertical="top"/>
    </xf>
    <xf numFmtId="44" fontId="19" fillId="0" borderId="16" xfId="1" applyFont="1" applyBorder="1" applyAlignment="1" applyProtection="1">
      <alignment horizontal="center" vertical="top"/>
    </xf>
    <xf numFmtId="44" fontId="19" fillId="0" borderId="40" xfId="1" applyFont="1" applyBorder="1" applyAlignment="1" applyProtection="1">
      <alignment horizontal="center" vertical="top"/>
    </xf>
    <xf numFmtId="44" fontId="19" fillId="0" borderId="38" xfId="1" applyFont="1" applyBorder="1" applyAlignment="1" applyProtection="1">
      <alignment horizontal="center" vertical="top"/>
    </xf>
    <xf numFmtId="44" fontId="19" fillId="0" borderId="39" xfId="1" applyFont="1" applyBorder="1" applyAlignment="1" applyProtection="1">
      <alignment horizontal="center" vertical="top"/>
    </xf>
    <xf numFmtId="0" fontId="19" fillId="0" borderId="11" xfId="0" applyFont="1" applyBorder="1" applyAlignment="1" applyProtection="1">
      <alignment horizontal="center" vertical="top"/>
    </xf>
    <xf numFmtId="0" fontId="19" fillId="0" borderId="2" xfId="0" applyFont="1" applyBorder="1" applyAlignment="1" applyProtection="1">
      <alignment horizontal="center" vertical="top"/>
    </xf>
    <xf numFmtId="0" fontId="19" fillId="0" borderId="13" xfId="0" applyFont="1" applyBorder="1" applyAlignment="1" applyProtection="1">
      <alignment horizontal="center" vertical="top"/>
    </xf>
    <xf numFmtId="0" fontId="19" fillId="0" borderId="30" xfId="0" applyFont="1" applyBorder="1" applyAlignment="1" applyProtection="1">
      <alignment horizontal="center" vertical="top"/>
    </xf>
    <xf numFmtId="0" fontId="17" fillId="0" borderId="9" xfId="0" applyFont="1" applyBorder="1" applyAlignment="1" applyProtection="1">
      <alignment horizontal="center" vertical="top"/>
    </xf>
    <xf numFmtId="0" fontId="17" fillId="0" borderId="29" xfId="0" applyFont="1" applyBorder="1" applyAlignment="1" applyProtection="1">
      <alignment horizontal="center" vertical="top"/>
    </xf>
    <xf numFmtId="0" fontId="17" fillId="0" borderId="10" xfId="0" applyFont="1" applyBorder="1" applyAlignment="1" applyProtection="1">
      <alignment horizontal="center" vertical="top"/>
    </xf>
    <xf numFmtId="0" fontId="20" fillId="0" borderId="19" xfId="0" applyFont="1" applyBorder="1" applyAlignment="1" applyProtection="1">
      <alignment horizontal="center"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38" zoomScale="85" zoomScaleNormal="85" workbookViewId="0">
      <selection activeCell="A39" sqref="A39:D47"/>
    </sheetView>
  </sheetViews>
  <sheetFormatPr defaultRowHeight="12.75" x14ac:dyDescent="0.2"/>
  <cols>
    <col min="1" max="1" width="40.5" bestFit="1" customWidth="1"/>
    <col min="2" max="2" width="10" style="6" hidden="1" customWidth="1"/>
    <col min="3" max="6" width="9.5" style="6" bestFit="1" customWidth="1"/>
    <col min="7" max="7" width="16.5" style="6" bestFit="1" customWidth="1"/>
    <col min="8" max="12" width="9.5" style="6" bestFit="1" customWidth="1"/>
    <col min="13" max="13" width="9.5" style="13" customWidth="1"/>
    <col min="14" max="14" width="17.83203125" style="10" bestFit="1" customWidth="1"/>
    <col min="15" max="15" width="32.5" style="10" bestFit="1" customWidth="1"/>
    <col min="28" max="28" width="14.1640625" bestFit="1" customWidth="1"/>
    <col min="29" max="30" width="11.1640625" bestFit="1" customWidth="1"/>
  </cols>
  <sheetData>
    <row r="1" spans="1:19" ht="30" hidden="1" x14ac:dyDescent="0.2">
      <c r="A1" s="8" t="s">
        <v>0</v>
      </c>
      <c r="B1" s="7">
        <v>2012</v>
      </c>
      <c r="C1" s="7">
        <v>2015</v>
      </c>
      <c r="D1" s="7">
        <v>2016</v>
      </c>
      <c r="E1" s="7">
        <v>2017</v>
      </c>
      <c r="F1" s="7">
        <v>2018</v>
      </c>
      <c r="G1" s="7" t="s">
        <v>26</v>
      </c>
      <c r="H1" s="7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11" t="s">
        <v>32</v>
      </c>
      <c r="N1" s="9" t="s">
        <v>44</v>
      </c>
      <c r="O1" s="9" t="s">
        <v>45</v>
      </c>
    </row>
    <row r="2" spans="1:19" s="19" customFormat="1" ht="45" hidden="1" customHeight="1" x14ac:dyDescent="0.2">
      <c r="A2" s="15" t="s">
        <v>1</v>
      </c>
      <c r="B2" s="2">
        <v>104</v>
      </c>
      <c r="C2" s="16">
        <v>75</v>
      </c>
      <c r="D2" s="16">
        <v>75</v>
      </c>
      <c r="E2" s="16">
        <v>75</v>
      </c>
      <c r="F2" s="16">
        <v>75</v>
      </c>
      <c r="G2" s="16">
        <v>75</v>
      </c>
      <c r="H2" s="16">
        <v>75</v>
      </c>
      <c r="I2" s="16">
        <v>75</v>
      </c>
      <c r="J2" s="16">
        <v>75</v>
      </c>
      <c r="K2" s="16">
        <v>75</v>
      </c>
      <c r="L2" s="16">
        <v>75</v>
      </c>
      <c r="M2" s="17">
        <v>75</v>
      </c>
      <c r="N2" s="18" t="s">
        <v>34</v>
      </c>
      <c r="O2" s="18" t="s">
        <v>36</v>
      </c>
      <c r="P2" s="19" t="s">
        <v>58</v>
      </c>
    </row>
    <row r="3" spans="1:19" s="19" customFormat="1" ht="45" hidden="1" customHeight="1" x14ac:dyDescent="0.2">
      <c r="A3" s="15" t="s">
        <v>2</v>
      </c>
      <c r="B3" s="2">
        <v>57</v>
      </c>
      <c r="C3" s="16">
        <v>42</v>
      </c>
      <c r="D3" s="16">
        <v>42</v>
      </c>
      <c r="E3" s="16">
        <v>42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7">
        <v>0</v>
      </c>
      <c r="N3" s="18" t="s">
        <v>34</v>
      </c>
      <c r="O3" s="18" t="s">
        <v>36</v>
      </c>
      <c r="P3" s="19" t="s">
        <v>58</v>
      </c>
    </row>
    <row r="4" spans="1:19" s="33" customFormat="1" ht="45" hidden="1" customHeight="1" x14ac:dyDescent="0.2">
      <c r="A4" s="29" t="s">
        <v>3</v>
      </c>
      <c r="B4" s="30">
        <v>109</v>
      </c>
      <c r="C4" s="30">
        <v>79</v>
      </c>
      <c r="D4" s="30">
        <v>79</v>
      </c>
      <c r="E4" s="30">
        <v>79</v>
      </c>
      <c r="F4" s="30">
        <v>79</v>
      </c>
      <c r="G4" s="30">
        <v>79</v>
      </c>
      <c r="H4" s="30">
        <v>79</v>
      </c>
      <c r="I4" s="30">
        <v>79</v>
      </c>
      <c r="J4" s="30">
        <v>79</v>
      </c>
      <c r="K4" s="30">
        <v>79</v>
      </c>
      <c r="L4" s="30">
        <v>79</v>
      </c>
      <c r="M4" s="31">
        <v>79</v>
      </c>
      <c r="N4" s="32" t="s">
        <v>34</v>
      </c>
      <c r="O4" s="32" t="s">
        <v>43</v>
      </c>
      <c r="P4" s="33" t="s">
        <v>60</v>
      </c>
    </row>
    <row r="5" spans="1:19" s="33" customFormat="1" ht="30" hidden="1" customHeight="1" x14ac:dyDescent="0.2">
      <c r="A5" s="29" t="s">
        <v>4</v>
      </c>
      <c r="B5" s="30">
        <v>161</v>
      </c>
      <c r="C5" s="30">
        <v>115</v>
      </c>
      <c r="D5" s="30">
        <v>115</v>
      </c>
      <c r="E5" s="30">
        <v>115</v>
      </c>
      <c r="F5" s="30">
        <v>115</v>
      </c>
      <c r="G5" s="30">
        <v>115</v>
      </c>
      <c r="H5" s="30">
        <v>115</v>
      </c>
      <c r="I5" s="30">
        <v>115</v>
      </c>
      <c r="J5" s="30">
        <v>115</v>
      </c>
      <c r="K5" s="30">
        <v>115</v>
      </c>
      <c r="L5" s="30">
        <v>115</v>
      </c>
      <c r="M5" s="31">
        <v>115</v>
      </c>
      <c r="N5" s="32" t="s">
        <v>34</v>
      </c>
      <c r="O5" s="32" t="s">
        <v>42</v>
      </c>
      <c r="P5" s="33" t="s">
        <v>59</v>
      </c>
    </row>
    <row r="6" spans="1:19" s="19" customFormat="1" ht="45" hidden="1" customHeight="1" x14ac:dyDescent="0.2">
      <c r="A6" s="15" t="s">
        <v>5</v>
      </c>
      <c r="B6" s="2">
        <v>62</v>
      </c>
      <c r="C6" s="16">
        <v>44</v>
      </c>
      <c r="D6" s="16">
        <v>44</v>
      </c>
      <c r="E6" s="16">
        <v>44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7">
        <v>0</v>
      </c>
      <c r="N6" s="18" t="s">
        <v>34</v>
      </c>
      <c r="O6" s="18" t="s">
        <v>43</v>
      </c>
      <c r="P6" s="19" t="s">
        <v>60</v>
      </c>
    </row>
    <row r="7" spans="1:19" s="19" customFormat="1" ht="45" hidden="1" customHeight="1" x14ac:dyDescent="0.2">
      <c r="A7" s="15" t="s">
        <v>6</v>
      </c>
      <c r="B7" s="16">
        <v>95</v>
      </c>
      <c r="C7" s="16">
        <v>68</v>
      </c>
      <c r="D7" s="16">
        <v>68</v>
      </c>
      <c r="E7" s="16">
        <v>68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7">
        <v>0</v>
      </c>
      <c r="N7" s="18" t="s">
        <v>34</v>
      </c>
      <c r="O7" s="18" t="s">
        <v>42</v>
      </c>
      <c r="P7" s="19" t="s">
        <v>63</v>
      </c>
    </row>
    <row r="8" spans="1:19" s="19" customFormat="1" ht="60" hidden="1" customHeight="1" x14ac:dyDescent="0.2">
      <c r="A8" s="15" t="s">
        <v>7</v>
      </c>
      <c r="B8" s="16">
        <v>27</v>
      </c>
      <c r="C8" s="16">
        <v>20</v>
      </c>
      <c r="D8" s="16">
        <v>20</v>
      </c>
      <c r="E8" s="16">
        <v>20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7">
        <v>0</v>
      </c>
      <c r="N8" s="18" t="s">
        <v>34</v>
      </c>
      <c r="O8" s="18" t="s">
        <v>40</v>
      </c>
    </row>
    <row r="9" spans="1:19" s="19" customFormat="1" ht="75" hidden="1" customHeight="1" x14ac:dyDescent="0.2">
      <c r="A9" s="15" t="s">
        <v>8</v>
      </c>
      <c r="B9" s="3">
        <v>31</v>
      </c>
      <c r="C9" s="16">
        <v>22</v>
      </c>
      <c r="D9" s="16">
        <v>22</v>
      </c>
      <c r="E9" s="16">
        <v>22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7">
        <v>0</v>
      </c>
      <c r="N9" s="18" t="s">
        <v>34</v>
      </c>
      <c r="O9" s="18" t="s">
        <v>39</v>
      </c>
    </row>
    <row r="10" spans="1:19" s="19" customFormat="1" ht="90" hidden="1" customHeight="1" x14ac:dyDescent="0.2">
      <c r="A10" s="15" t="s">
        <v>9</v>
      </c>
      <c r="B10" s="3">
        <v>54</v>
      </c>
      <c r="C10" s="16">
        <v>39</v>
      </c>
      <c r="D10" s="16">
        <v>39</v>
      </c>
      <c r="E10" s="16">
        <v>39</v>
      </c>
      <c r="F10" s="16">
        <v>39</v>
      </c>
      <c r="G10" s="16">
        <v>39</v>
      </c>
      <c r="H10" s="16">
        <v>39</v>
      </c>
      <c r="I10" s="16">
        <v>39</v>
      </c>
      <c r="J10" s="16">
        <v>39</v>
      </c>
      <c r="K10" s="16">
        <v>39</v>
      </c>
      <c r="L10" s="16">
        <v>39</v>
      </c>
      <c r="M10" s="17">
        <v>39</v>
      </c>
      <c r="N10" s="18" t="s">
        <v>34</v>
      </c>
      <c r="O10" s="18" t="s">
        <v>39</v>
      </c>
      <c r="P10" s="79" t="s">
        <v>61</v>
      </c>
      <c r="Q10" s="80"/>
      <c r="R10" s="80"/>
      <c r="S10" s="80"/>
    </row>
    <row r="11" spans="1:19" s="19" customFormat="1" ht="75" hidden="1" customHeight="1" x14ac:dyDescent="0.2">
      <c r="A11" s="15" t="s">
        <v>10</v>
      </c>
      <c r="B11" s="3">
        <v>49</v>
      </c>
      <c r="C11" s="16">
        <v>35</v>
      </c>
      <c r="D11" s="16">
        <v>35</v>
      </c>
      <c r="E11" s="16">
        <v>35</v>
      </c>
      <c r="F11" s="16">
        <v>35</v>
      </c>
      <c r="G11" s="16">
        <v>35</v>
      </c>
      <c r="H11" s="16">
        <v>35</v>
      </c>
      <c r="I11" s="16">
        <v>35</v>
      </c>
      <c r="J11" s="16">
        <v>35</v>
      </c>
      <c r="K11" s="16">
        <v>35</v>
      </c>
      <c r="L11" s="16">
        <v>35</v>
      </c>
      <c r="M11" s="17">
        <v>35</v>
      </c>
      <c r="N11" s="18" t="s">
        <v>34</v>
      </c>
      <c r="O11" s="18" t="s">
        <v>40</v>
      </c>
      <c r="P11" s="39" t="s">
        <v>62</v>
      </c>
    </row>
    <row r="12" spans="1:19" ht="45" hidden="1" customHeight="1" x14ac:dyDescent="0.2">
      <c r="A12" s="1" t="s">
        <v>11</v>
      </c>
      <c r="B12" s="3">
        <v>123</v>
      </c>
      <c r="C12" s="2">
        <v>88</v>
      </c>
      <c r="D12" s="2">
        <v>88</v>
      </c>
      <c r="E12" s="2">
        <v>88</v>
      </c>
      <c r="F12" s="2">
        <v>88</v>
      </c>
      <c r="G12" s="2">
        <v>88</v>
      </c>
      <c r="H12" s="2">
        <v>88</v>
      </c>
      <c r="I12" s="2">
        <v>88</v>
      </c>
      <c r="J12" s="2">
        <v>88</v>
      </c>
      <c r="K12" s="2">
        <v>88</v>
      </c>
      <c r="L12" s="2">
        <v>88</v>
      </c>
      <c r="M12" s="12">
        <v>88</v>
      </c>
      <c r="N12" s="10" t="s">
        <v>33</v>
      </c>
      <c r="O12" s="10" t="s">
        <v>36</v>
      </c>
    </row>
    <row r="13" spans="1:19" ht="45" hidden="1" customHeight="1" x14ac:dyDescent="0.2">
      <c r="A13" s="1" t="s">
        <v>12</v>
      </c>
      <c r="B13" s="3">
        <v>10</v>
      </c>
      <c r="C13" s="2">
        <v>6</v>
      </c>
      <c r="D13" s="2">
        <v>6</v>
      </c>
      <c r="E13" s="2">
        <v>6</v>
      </c>
      <c r="F13" s="2">
        <v>6</v>
      </c>
      <c r="G13" s="2">
        <v>6</v>
      </c>
      <c r="H13" s="2">
        <v>6</v>
      </c>
      <c r="I13" s="2">
        <v>6</v>
      </c>
      <c r="J13" s="2">
        <v>6</v>
      </c>
      <c r="K13" s="2">
        <v>6</v>
      </c>
      <c r="L13" s="2">
        <v>6</v>
      </c>
      <c r="M13" s="12">
        <v>6</v>
      </c>
    </row>
    <row r="14" spans="1:19" ht="60" hidden="1" customHeight="1" x14ac:dyDescent="0.2">
      <c r="A14" s="1" t="s">
        <v>13</v>
      </c>
      <c r="B14" s="3">
        <v>118</v>
      </c>
      <c r="C14" s="2">
        <v>85</v>
      </c>
      <c r="D14" s="2">
        <v>85</v>
      </c>
      <c r="E14" s="2">
        <v>85</v>
      </c>
      <c r="F14" s="2">
        <v>85</v>
      </c>
      <c r="G14" s="2">
        <v>85</v>
      </c>
      <c r="H14" s="2">
        <v>85</v>
      </c>
      <c r="I14" s="2">
        <v>85</v>
      </c>
      <c r="J14" s="2">
        <v>85</v>
      </c>
      <c r="K14" s="2">
        <v>85</v>
      </c>
      <c r="L14" s="2">
        <v>85</v>
      </c>
      <c r="M14" s="12">
        <v>85</v>
      </c>
      <c r="N14" s="10" t="s">
        <v>33</v>
      </c>
      <c r="O14" s="10" t="s">
        <v>64</v>
      </c>
    </row>
    <row r="15" spans="1:19" ht="45" hidden="1" customHeight="1" x14ac:dyDescent="0.2">
      <c r="A15" s="1" t="s">
        <v>14</v>
      </c>
      <c r="B15" s="3">
        <v>171</v>
      </c>
      <c r="C15" s="2">
        <v>123</v>
      </c>
      <c r="D15" s="2">
        <v>123</v>
      </c>
      <c r="E15" s="2">
        <v>123</v>
      </c>
      <c r="F15" s="2">
        <v>123</v>
      </c>
      <c r="G15" s="2">
        <v>123</v>
      </c>
      <c r="H15" s="2">
        <v>123</v>
      </c>
      <c r="I15" s="2">
        <v>123</v>
      </c>
      <c r="J15" s="2">
        <v>123</v>
      </c>
      <c r="K15" s="2">
        <v>123</v>
      </c>
      <c r="L15" s="2">
        <v>123</v>
      </c>
      <c r="M15" s="12">
        <v>123</v>
      </c>
      <c r="N15" s="10" t="s">
        <v>33</v>
      </c>
      <c r="O15" s="10" t="s">
        <v>41</v>
      </c>
    </row>
    <row r="16" spans="1:19" ht="60" hidden="1" customHeight="1" x14ac:dyDescent="0.2">
      <c r="A16" s="1" t="s">
        <v>15</v>
      </c>
      <c r="B16" s="3">
        <v>58</v>
      </c>
      <c r="C16" s="2">
        <v>42</v>
      </c>
      <c r="D16" s="2">
        <v>42</v>
      </c>
      <c r="E16" s="2">
        <v>42</v>
      </c>
      <c r="F16" s="2">
        <v>42</v>
      </c>
      <c r="G16" s="2">
        <v>42</v>
      </c>
      <c r="H16" s="2">
        <v>42</v>
      </c>
      <c r="I16" s="2">
        <v>42</v>
      </c>
      <c r="J16" s="2">
        <v>42</v>
      </c>
      <c r="K16" s="2">
        <v>42</v>
      </c>
      <c r="L16" s="2">
        <v>42</v>
      </c>
      <c r="M16" s="12">
        <v>42</v>
      </c>
      <c r="N16" s="10" t="s">
        <v>33</v>
      </c>
      <c r="O16" s="10" t="s">
        <v>40</v>
      </c>
    </row>
    <row r="17" spans="1:30" ht="409.5" hidden="1" customHeight="1" x14ac:dyDescent="0.2">
      <c r="A17" s="1" t="s">
        <v>16</v>
      </c>
      <c r="B17" s="3">
        <v>63</v>
      </c>
      <c r="C17" s="2">
        <v>45</v>
      </c>
      <c r="D17" s="2">
        <v>45</v>
      </c>
      <c r="E17" s="2">
        <v>45</v>
      </c>
      <c r="F17" s="2">
        <v>45</v>
      </c>
      <c r="G17" s="2">
        <v>45</v>
      </c>
      <c r="H17" s="2">
        <v>45</v>
      </c>
      <c r="I17" s="2">
        <v>45</v>
      </c>
      <c r="J17" s="2">
        <v>45</v>
      </c>
      <c r="K17" s="2">
        <v>45</v>
      </c>
      <c r="L17" s="2">
        <v>45</v>
      </c>
      <c r="M17" s="12">
        <v>45</v>
      </c>
      <c r="N17" s="10" t="s">
        <v>33</v>
      </c>
      <c r="O17" s="10" t="s">
        <v>39</v>
      </c>
      <c r="X17" s="75" t="s">
        <v>74</v>
      </c>
      <c r="Y17" s="75"/>
      <c r="Z17" s="75"/>
      <c r="AA17" s="75"/>
      <c r="AB17" s="75"/>
      <c r="AC17" s="75"/>
      <c r="AD17" s="75"/>
    </row>
    <row r="18" spans="1:30" ht="30" hidden="1" customHeight="1" x14ac:dyDescent="0.2">
      <c r="A18" s="1" t="s">
        <v>17</v>
      </c>
      <c r="B18" s="3">
        <v>63</v>
      </c>
      <c r="C18" s="2">
        <v>45</v>
      </c>
      <c r="D18" s="2">
        <v>45</v>
      </c>
      <c r="E18" s="2">
        <v>45</v>
      </c>
      <c r="F18" s="2">
        <v>45</v>
      </c>
      <c r="G18" s="2">
        <v>45</v>
      </c>
      <c r="H18" s="2">
        <v>45</v>
      </c>
      <c r="I18" s="2">
        <v>45</v>
      </c>
      <c r="J18" s="2">
        <v>45</v>
      </c>
      <c r="K18" s="2">
        <v>45</v>
      </c>
      <c r="L18" s="2">
        <v>45</v>
      </c>
      <c r="M18" s="12">
        <v>45</v>
      </c>
      <c r="N18" s="10" t="s">
        <v>35</v>
      </c>
    </row>
    <row r="19" spans="1:30" ht="30" hidden="1" customHeight="1" x14ac:dyDescent="0.2">
      <c r="A19" s="1" t="s">
        <v>18</v>
      </c>
      <c r="B19" s="3">
        <v>22</v>
      </c>
      <c r="C19" s="2">
        <v>15</v>
      </c>
      <c r="D19" s="2">
        <v>15</v>
      </c>
      <c r="E19" s="2">
        <v>15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12">
        <v>0</v>
      </c>
      <c r="N19" s="10" t="s">
        <v>35</v>
      </c>
    </row>
    <row r="20" spans="1:30" ht="45" hidden="1" customHeight="1" x14ac:dyDescent="0.2">
      <c r="A20" s="1" t="s">
        <v>19</v>
      </c>
      <c r="B20" s="4"/>
      <c r="C20" s="2">
        <v>174</v>
      </c>
      <c r="D20" s="2">
        <v>174</v>
      </c>
      <c r="E20" s="2">
        <v>174</v>
      </c>
      <c r="F20" s="2">
        <v>174</v>
      </c>
      <c r="G20" s="2">
        <v>174</v>
      </c>
      <c r="H20" s="2">
        <v>174</v>
      </c>
      <c r="I20" s="2">
        <v>174</v>
      </c>
      <c r="J20" s="2">
        <v>174</v>
      </c>
      <c r="K20" s="2">
        <v>174</v>
      </c>
      <c r="L20" s="2">
        <v>174</v>
      </c>
      <c r="M20" s="12">
        <v>174</v>
      </c>
      <c r="N20" s="10" t="s">
        <v>33</v>
      </c>
      <c r="O20" s="10" t="s">
        <v>36</v>
      </c>
    </row>
    <row r="21" spans="1:30" s="19" customFormat="1" ht="45" hidden="1" customHeight="1" x14ac:dyDescent="0.2">
      <c r="A21" s="15" t="s">
        <v>20</v>
      </c>
      <c r="B21" s="4"/>
      <c r="C21" s="16">
        <v>25</v>
      </c>
      <c r="D21" s="16">
        <v>25</v>
      </c>
      <c r="E21" s="16">
        <v>25</v>
      </c>
      <c r="F21" s="16">
        <v>25</v>
      </c>
      <c r="G21" s="16">
        <v>25</v>
      </c>
      <c r="H21" s="16">
        <v>25</v>
      </c>
      <c r="I21" s="16">
        <v>25</v>
      </c>
      <c r="J21" s="16">
        <v>25</v>
      </c>
      <c r="K21" s="16">
        <v>25</v>
      </c>
      <c r="L21" s="16">
        <v>25</v>
      </c>
      <c r="M21" s="17">
        <v>25</v>
      </c>
      <c r="N21" s="18" t="s">
        <v>33</v>
      </c>
      <c r="O21" s="18" t="s">
        <v>37</v>
      </c>
      <c r="P21" s="19" t="s">
        <v>57</v>
      </c>
    </row>
    <row r="22" spans="1:30" s="19" customFormat="1" ht="45" hidden="1" customHeight="1" x14ac:dyDescent="0.2">
      <c r="A22" s="15" t="s">
        <v>21</v>
      </c>
      <c r="B22" s="4"/>
      <c r="C22" s="16">
        <v>17</v>
      </c>
      <c r="D22" s="16">
        <v>17</v>
      </c>
      <c r="E22" s="16">
        <v>17</v>
      </c>
      <c r="F22" s="16">
        <v>17</v>
      </c>
      <c r="G22" s="16">
        <v>17</v>
      </c>
      <c r="H22" s="16">
        <v>17</v>
      </c>
      <c r="I22" s="16">
        <v>17</v>
      </c>
      <c r="J22" s="16">
        <v>17</v>
      </c>
      <c r="K22" s="16">
        <v>17</v>
      </c>
      <c r="L22" s="16">
        <v>17</v>
      </c>
      <c r="M22" s="17">
        <v>17</v>
      </c>
      <c r="N22" s="18" t="s">
        <v>33</v>
      </c>
      <c r="O22" s="18" t="s">
        <v>37</v>
      </c>
      <c r="P22" s="19" t="s">
        <v>55</v>
      </c>
    </row>
    <row r="23" spans="1:30" s="19" customFormat="1" ht="45" hidden="1" customHeight="1" x14ac:dyDescent="0.2">
      <c r="A23" s="15" t="s">
        <v>22</v>
      </c>
      <c r="B23" s="4"/>
      <c r="C23" s="16">
        <v>19</v>
      </c>
      <c r="D23" s="16">
        <v>19</v>
      </c>
      <c r="E23" s="16">
        <v>19</v>
      </c>
      <c r="F23" s="16">
        <v>19</v>
      </c>
      <c r="G23" s="16">
        <v>19</v>
      </c>
      <c r="H23" s="16">
        <v>19</v>
      </c>
      <c r="I23" s="16">
        <v>19</v>
      </c>
      <c r="J23" s="16">
        <v>19</v>
      </c>
      <c r="K23" s="16">
        <v>19</v>
      </c>
      <c r="L23" s="16">
        <v>19</v>
      </c>
      <c r="M23" s="17">
        <v>19</v>
      </c>
      <c r="N23" s="18" t="s">
        <v>33</v>
      </c>
      <c r="O23" s="18" t="s">
        <v>37</v>
      </c>
      <c r="P23" s="19" t="s">
        <v>56</v>
      </c>
    </row>
    <row r="24" spans="1:30" s="26" customFormat="1" ht="45" hidden="1" customHeight="1" x14ac:dyDescent="0.2">
      <c r="A24" s="22" t="s">
        <v>23</v>
      </c>
      <c r="B24" s="4"/>
      <c r="C24" s="23">
        <v>34</v>
      </c>
      <c r="D24" s="23">
        <v>34</v>
      </c>
      <c r="E24" s="23">
        <v>34</v>
      </c>
      <c r="F24" s="23">
        <v>34</v>
      </c>
      <c r="G24" s="23">
        <v>34</v>
      </c>
      <c r="H24" s="23">
        <v>34</v>
      </c>
      <c r="I24" s="23">
        <v>34</v>
      </c>
      <c r="J24" s="23">
        <v>34</v>
      </c>
      <c r="K24" s="23">
        <v>34</v>
      </c>
      <c r="L24" s="23">
        <v>34</v>
      </c>
      <c r="M24" s="24">
        <v>34</v>
      </c>
      <c r="N24" s="25" t="s">
        <v>33</v>
      </c>
      <c r="O24" s="25" t="s">
        <v>53</v>
      </c>
      <c r="P24" s="26" t="s">
        <v>54</v>
      </c>
    </row>
    <row r="25" spans="1:30" s="19" customFormat="1" ht="45" hidden="1" x14ac:dyDescent="0.2">
      <c r="A25" s="15" t="s">
        <v>24</v>
      </c>
      <c r="B25" s="4"/>
      <c r="C25" s="16">
        <v>17</v>
      </c>
      <c r="D25" s="16">
        <v>17</v>
      </c>
      <c r="E25" s="16">
        <v>17</v>
      </c>
      <c r="F25" s="16">
        <v>17</v>
      </c>
      <c r="G25" s="16">
        <v>17</v>
      </c>
      <c r="H25" s="16">
        <v>17</v>
      </c>
      <c r="I25" s="16">
        <v>17</v>
      </c>
      <c r="J25" s="16">
        <v>17</v>
      </c>
      <c r="K25" s="16">
        <v>17</v>
      </c>
      <c r="L25" s="16">
        <v>17</v>
      </c>
      <c r="M25" s="17">
        <v>17</v>
      </c>
      <c r="N25" s="18" t="s">
        <v>33</v>
      </c>
      <c r="O25" s="18" t="s">
        <v>38</v>
      </c>
      <c r="Q25" s="19" t="s">
        <v>51</v>
      </c>
    </row>
    <row r="26" spans="1:30" ht="30" hidden="1" x14ac:dyDescent="0.2">
      <c r="A26" s="1" t="s">
        <v>25</v>
      </c>
      <c r="B26" s="5"/>
      <c r="C26" s="2">
        <v>37</v>
      </c>
      <c r="D26" s="2">
        <v>37</v>
      </c>
      <c r="E26" s="2">
        <v>37</v>
      </c>
      <c r="F26" s="2">
        <v>37</v>
      </c>
      <c r="G26" s="2">
        <v>37</v>
      </c>
      <c r="H26" s="2">
        <v>37</v>
      </c>
      <c r="I26" s="2">
        <v>37</v>
      </c>
      <c r="J26" s="2">
        <v>37</v>
      </c>
      <c r="K26" s="2">
        <v>37</v>
      </c>
      <c r="L26" s="2">
        <v>37</v>
      </c>
      <c r="M26" s="12">
        <v>37</v>
      </c>
      <c r="N26" s="10" t="s">
        <v>33</v>
      </c>
      <c r="O26" s="10" t="s">
        <v>38</v>
      </c>
      <c r="Q26" t="s">
        <v>52</v>
      </c>
    </row>
    <row r="27" spans="1:30" hidden="1" x14ac:dyDescent="0.2">
      <c r="M27" s="36"/>
      <c r="AA27" s="14" t="s">
        <v>76</v>
      </c>
    </row>
    <row r="28" spans="1:30" hidden="1" x14ac:dyDescent="0.2">
      <c r="M28" s="36"/>
      <c r="X28" s="14"/>
      <c r="Y28" s="14" t="s">
        <v>75</v>
      </c>
      <c r="Z28" s="40">
        <v>3</v>
      </c>
      <c r="AA28" s="41">
        <f>Z28/1036</f>
        <v>2.8957528957528956E-3</v>
      </c>
      <c r="AB28">
        <v>1.25</v>
      </c>
      <c r="AC28">
        <v>135</v>
      </c>
      <c r="AD28" s="41">
        <f>AA28*AB28*AC28</f>
        <v>0.48865830115830111</v>
      </c>
    </row>
    <row r="29" spans="1:30" hidden="1" x14ac:dyDescent="0.2">
      <c r="M29" s="36"/>
      <c r="Z29" t="s">
        <v>69</v>
      </c>
      <c r="AA29" t="s">
        <v>77</v>
      </c>
    </row>
    <row r="30" spans="1:30" hidden="1" x14ac:dyDescent="0.2">
      <c r="A30" s="14" t="s">
        <v>47</v>
      </c>
      <c r="M30" s="36"/>
    </row>
    <row r="31" spans="1:30" hidden="1" x14ac:dyDescent="0.2">
      <c r="M31" s="36"/>
    </row>
    <row r="32" spans="1:30" hidden="1" x14ac:dyDescent="0.2">
      <c r="A32" s="34" t="s">
        <v>46</v>
      </c>
      <c r="C32" s="35"/>
      <c r="D32" s="35">
        <f>AVERAGE(M12,M20,M14)</f>
        <v>115.66666666666667</v>
      </c>
      <c r="F32" s="6">
        <v>116</v>
      </c>
      <c r="M32" s="36"/>
      <c r="AB32" s="14"/>
    </row>
    <row r="33" spans="1:29" hidden="1" x14ac:dyDescent="0.2">
      <c r="A33" s="27" t="s">
        <v>65</v>
      </c>
      <c r="C33" s="28"/>
      <c r="D33" s="28">
        <f>AVERAGE(M16:M17)</f>
        <v>43.5</v>
      </c>
      <c r="M33" s="36"/>
    </row>
    <row r="34" spans="1:29" hidden="1" x14ac:dyDescent="0.2">
      <c r="A34" s="76" t="s">
        <v>48</v>
      </c>
      <c r="B34" s="77"/>
      <c r="C34" s="78"/>
      <c r="D34" s="21">
        <f>AVERAGE(M14,M4)</f>
        <v>82</v>
      </c>
      <c r="F34" s="6">
        <v>85</v>
      </c>
      <c r="M34" s="36"/>
    </row>
    <row r="35" spans="1:29" hidden="1" x14ac:dyDescent="0.2">
      <c r="A35" s="27" t="s">
        <v>49</v>
      </c>
      <c r="C35" s="28"/>
      <c r="D35" s="28">
        <f>AVERAGE(M26,M17,M10)</f>
        <v>40.333333333333336</v>
      </c>
      <c r="M35" s="36"/>
      <c r="AB35" s="14"/>
      <c r="AC35" s="14"/>
    </row>
    <row r="36" spans="1:29" hidden="1" x14ac:dyDescent="0.2">
      <c r="A36" s="20" t="s">
        <v>50</v>
      </c>
      <c r="C36" s="21"/>
      <c r="D36" s="21">
        <f>AVERAGE(M15,M5)</f>
        <v>119</v>
      </c>
      <c r="F36" s="6">
        <v>123</v>
      </c>
      <c r="M36" s="36"/>
    </row>
    <row r="37" spans="1:29" s="38" customFormat="1" hidden="1" x14ac:dyDescent="0.2">
      <c r="A37" s="27" t="s">
        <v>66</v>
      </c>
      <c r="B37" s="6"/>
      <c r="C37" s="28"/>
      <c r="D37" s="28">
        <f>AVERAGE(M16)</f>
        <v>42</v>
      </c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37"/>
      <c r="X37" s="46"/>
      <c r="AB37" s="47"/>
      <c r="AC37" s="47"/>
    </row>
    <row r="38" spans="1:29" ht="13.5" thickBot="1" x14ac:dyDescent="0.25">
      <c r="M38" s="36"/>
      <c r="X38" s="14"/>
      <c r="AB38" s="40"/>
      <c r="AC38" s="47"/>
    </row>
    <row r="39" spans="1:29" ht="28.5" customHeight="1" thickBot="1" x14ac:dyDescent="0.25">
      <c r="A39" s="95" t="s">
        <v>78</v>
      </c>
      <c r="B39" s="96"/>
      <c r="C39" s="97"/>
      <c r="D39" s="98"/>
      <c r="G39" s="45"/>
      <c r="M39" s="36"/>
      <c r="X39" s="14"/>
      <c r="AB39" s="40"/>
      <c r="AC39" s="47"/>
    </row>
    <row r="40" spans="1:29" x14ac:dyDescent="0.2">
      <c r="A40" s="88" t="s">
        <v>70</v>
      </c>
      <c r="B40" s="89"/>
      <c r="C40" s="90"/>
      <c r="D40" s="43">
        <v>116</v>
      </c>
      <c r="M40" s="36"/>
      <c r="X40" s="14"/>
      <c r="AB40" s="40"/>
      <c r="AC40" s="47"/>
    </row>
    <row r="41" spans="1:29" x14ac:dyDescent="0.2">
      <c r="A41" s="91" t="s">
        <v>71</v>
      </c>
      <c r="B41" s="82"/>
      <c r="C41" s="92"/>
      <c r="D41" s="42">
        <v>123</v>
      </c>
      <c r="M41" s="36"/>
      <c r="X41" s="14"/>
      <c r="AB41" s="40"/>
      <c r="AC41" s="47"/>
    </row>
    <row r="42" spans="1:29" x14ac:dyDescent="0.2">
      <c r="A42" s="93" t="s">
        <v>72</v>
      </c>
      <c r="B42" s="89"/>
      <c r="C42" s="94"/>
      <c r="D42" s="44">
        <v>85</v>
      </c>
      <c r="M42" s="36"/>
      <c r="X42" s="14"/>
      <c r="AB42" s="40"/>
      <c r="AC42" s="47"/>
    </row>
    <row r="43" spans="1:29" x14ac:dyDescent="0.2">
      <c r="A43" s="81" t="s">
        <v>73</v>
      </c>
      <c r="B43" s="82"/>
      <c r="C43" s="83"/>
      <c r="D43" s="86">
        <v>44</v>
      </c>
      <c r="M43" s="36"/>
      <c r="X43" s="14"/>
      <c r="AB43" s="40"/>
      <c r="AC43" s="47"/>
    </row>
    <row r="44" spans="1:29" ht="13.5" thickBot="1" x14ac:dyDescent="0.25">
      <c r="A44" s="84"/>
      <c r="B44" s="82"/>
      <c r="C44" s="85"/>
      <c r="D44" s="87"/>
      <c r="M44" s="36"/>
      <c r="X44" s="14"/>
      <c r="AB44" s="40"/>
      <c r="AC44" s="47"/>
    </row>
    <row r="45" spans="1:29" ht="13.5" thickBot="1" x14ac:dyDescent="0.25">
      <c r="M45" s="36"/>
      <c r="X45" s="14"/>
      <c r="AB45" s="40"/>
      <c r="AC45" s="47"/>
    </row>
    <row r="46" spans="1:29" x14ac:dyDescent="0.2">
      <c r="A46" s="68" t="s">
        <v>79</v>
      </c>
      <c r="B46" s="69"/>
      <c r="C46" s="70"/>
      <c r="D46" s="71"/>
      <c r="M46" s="36"/>
      <c r="X46" s="14"/>
      <c r="AB46" s="40"/>
      <c r="AC46" s="47"/>
    </row>
    <row r="47" spans="1:29" ht="13.5" thickBot="1" x14ac:dyDescent="0.25">
      <c r="A47" s="72" t="s">
        <v>80</v>
      </c>
      <c r="B47" s="73"/>
      <c r="C47" s="74"/>
      <c r="D47" s="48">
        <v>45</v>
      </c>
      <c r="M47" s="36"/>
      <c r="X47" s="14"/>
      <c r="AB47" s="40"/>
      <c r="AC47" s="47"/>
    </row>
    <row r="48" spans="1:29" x14ac:dyDescent="0.2">
      <c r="M48" s="36"/>
      <c r="X48" s="14"/>
      <c r="AB48" s="40"/>
      <c r="AC48" s="47"/>
    </row>
    <row r="49" spans="13:29" x14ac:dyDescent="0.2">
      <c r="M49" s="36"/>
      <c r="X49" s="14"/>
      <c r="AB49" s="40"/>
      <c r="AC49" s="47"/>
    </row>
    <row r="50" spans="13:29" x14ac:dyDescent="0.2">
      <c r="M50" s="36"/>
      <c r="X50" s="14"/>
      <c r="AB50" s="40"/>
      <c r="AC50" s="47"/>
    </row>
    <row r="51" spans="13:29" x14ac:dyDescent="0.2">
      <c r="M51" s="36"/>
      <c r="X51" s="14"/>
      <c r="Y51" s="14"/>
      <c r="AB51" s="40"/>
      <c r="AC51" s="47"/>
    </row>
    <row r="52" spans="13:29" x14ac:dyDescent="0.2">
      <c r="M52" s="36"/>
      <c r="X52" s="14"/>
      <c r="AB52" s="40"/>
      <c r="AC52" s="47"/>
    </row>
    <row r="53" spans="13:29" x14ac:dyDescent="0.2">
      <c r="M53" s="36"/>
      <c r="X53" s="14"/>
      <c r="AB53" s="40"/>
      <c r="AC53" s="47"/>
    </row>
    <row r="54" spans="13:29" x14ac:dyDescent="0.2">
      <c r="M54" s="36"/>
      <c r="X54" s="14"/>
      <c r="AB54" s="40"/>
      <c r="AC54" s="47"/>
    </row>
    <row r="55" spans="13:29" x14ac:dyDescent="0.2">
      <c r="M55" s="36"/>
      <c r="X55" s="14"/>
      <c r="AB55" s="40"/>
      <c r="AC55" s="47"/>
    </row>
    <row r="56" spans="13:29" x14ac:dyDescent="0.2">
      <c r="M56" s="36"/>
      <c r="X56" s="14"/>
      <c r="AB56" s="40"/>
      <c r="AC56" s="47"/>
    </row>
    <row r="57" spans="13:29" x14ac:dyDescent="0.2">
      <c r="M57" s="36"/>
      <c r="X57" s="14"/>
      <c r="AB57" s="40"/>
      <c r="AC57" s="47"/>
    </row>
    <row r="58" spans="13:29" x14ac:dyDescent="0.2">
      <c r="M58" s="36"/>
      <c r="X58" s="14"/>
      <c r="AB58" s="40"/>
      <c r="AC58" s="47"/>
    </row>
    <row r="59" spans="13:29" x14ac:dyDescent="0.2">
      <c r="M59" s="36"/>
      <c r="X59" s="14"/>
      <c r="AB59" s="40"/>
      <c r="AC59" s="47"/>
    </row>
    <row r="60" spans="13:29" x14ac:dyDescent="0.2">
      <c r="M60" s="36"/>
      <c r="X60" s="14"/>
      <c r="AB60" s="40"/>
      <c r="AC60" s="47"/>
    </row>
    <row r="61" spans="13:29" x14ac:dyDescent="0.2">
      <c r="M61" s="36"/>
      <c r="X61" s="14"/>
      <c r="AB61" s="40"/>
      <c r="AC61" s="47"/>
    </row>
    <row r="62" spans="13:29" x14ac:dyDescent="0.2">
      <c r="M62" s="36"/>
      <c r="X62" s="14"/>
      <c r="AB62" s="40"/>
      <c r="AC62" s="47"/>
    </row>
    <row r="63" spans="13:29" x14ac:dyDescent="0.2">
      <c r="M63" s="36"/>
      <c r="X63" s="14"/>
      <c r="AB63" s="40"/>
      <c r="AC63" s="47"/>
    </row>
    <row r="64" spans="13:29" x14ac:dyDescent="0.2">
      <c r="M64" s="36"/>
      <c r="X64" s="14"/>
      <c r="AB64" s="40"/>
      <c r="AC64" s="47"/>
    </row>
    <row r="65" spans="13:29" x14ac:dyDescent="0.2">
      <c r="M65" s="36"/>
      <c r="X65" s="14"/>
      <c r="AB65" s="40"/>
      <c r="AC65" s="47"/>
    </row>
    <row r="66" spans="13:29" x14ac:dyDescent="0.2">
      <c r="M66" s="36"/>
      <c r="AB66" s="40"/>
    </row>
    <row r="67" spans="13:29" x14ac:dyDescent="0.2">
      <c r="M67" s="36"/>
    </row>
    <row r="68" spans="13:29" x14ac:dyDescent="0.2">
      <c r="M68" s="36"/>
    </row>
    <row r="69" spans="13:29" x14ac:dyDescent="0.2">
      <c r="M69" s="36"/>
    </row>
    <row r="70" spans="13:29" x14ac:dyDescent="0.2">
      <c r="M70" s="36"/>
    </row>
    <row r="71" spans="13:29" x14ac:dyDescent="0.2">
      <c r="M71" s="36"/>
    </row>
    <row r="72" spans="13:29" x14ac:dyDescent="0.2">
      <c r="M72" s="36"/>
    </row>
    <row r="73" spans="13:29" x14ac:dyDescent="0.2">
      <c r="M73" s="36"/>
    </row>
    <row r="74" spans="13:29" x14ac:dyDescent="0.2">
      <c r="M74" s="36"/>
    </row>
    <row r="75" spans="13:29" x14ac:dyDescent="0.2">
      <c r="M75" s="36"/>
    </row>
    <row r="76" spans="13:29" x14ac:dyDescent="0.2">
      <c r="M76" s="36"/>
    </row>
    <row r="77" spans="13:29" x14ac:dyDescent="0.2">
      <c r="M77" s="36"/>
    </row>
    <row r="78" spans="13:29" x14ac:dyDescent="0.2">
      <c r="M78" s="36"/>
    </row>
    <row r="79" spans="13:29" x14ac:dyDescent="0.2">
      <c r="M79" s="36"/>
    </row>
    <row r="80" spans="13:29" x14ac:dyDescent="0.2">
      <c r="M80" s="36"/>
    </row>
    <row r="81" spans="13:13" x14ac:dyDescent="0.2">
      <c r="M81" s="36"/>
    </row>
    <row r="82" spans="13:13" x14ac:dyDescent="0.2">
      <c r="M82" s="36"/>
    </row>
    <row r="83" spans="13:13" x14ac:dyDescent="0.2">
      <c r="M83" s="36"/>
    </row>
    <row r="84" spans="13:13" x14ac:dyDescent="0.2">
      <c r="M84" s="36"/>
    </row>
    <row r="85" spans="13:13" x14ac:dyDescent="0.2">
      <c r="M85" s="36"/>
    </row>
    <row r="86" spans="13:13" x14ac:dyDescent="0.2">
      <c r="M86" s="36"/>
    </row>
    <row r="87" spans="13:13" x14ac:dyDescent="0.2">
      <c r="M87" s="36"/>
    </row>
    <row r="88" spans="13:13" x14ac:dyDescent="0.2">
      <c r="M88" s="36"/>
    </row>
    <row r="89" spans="13:13" x14ac:dyDescent="0.2">
      <c r="M89" s="36"/>
    </row>
    <row r="90" spans="13:13" x14ac:dyDescent="0.2">
      <c r="M90" s="36"/>
    </row>
    <row r="91" spans="13:13" x14ac:dyDescent="0.2">
      <c r="M91" s="36"/>
    </row>
    <row r="92" spans="13:13" x14ac:dyDescent="0.2">
      <c r="M92" s="36"/>
    </row>
    <row r="93" spans="13:13" x14ac:dyDescent="0.2">
      <c r="M93" s="36"/>
    </row>
    <row r="94" spans="13:13" x14ac:dyDescent="0.2">
      <c r="M94" s="36"/>
    </row>
    <row r="95" spans="13:13" x14ac:dyDescent="0.2">
      <c r="M95" s="36"/>
    </row>
    <row r="96" spans="13:13" x14ac:dyDescent="0.2">
      <c r="M96" s="36"/>
    </row>
    <row r="97" spans="13:13" x14ac:dyDescent="0.2">
      <c r="M97" s="36"/>
    </row>
    <row r="98" spans="13:13" x14ac:dyDescent="0.2">
      <c r="M98" s="36"/>
    </row>
    <row r="99" spans="13:13" x14ac:dyDescent="0.2">
      <c r="M99" s="36"/>
    </row>
    <row r="100" spans="13:13" x14ac:dyDescent="0.2">
      <c r="M100" s="36"/>
    </row>
    <row r="101" spans="13:13" x14ac:dyDescent="0.2">
      <c r="M101" s="36"/>
    </row>
    <row r="102" spans="13:13" x14ac:dyDescent="0.2">
      <c r="M102" s="36"/>
    </row>
    <row r="103" spans="13:13" x14ac:dyDescent="0.2">
      <c r="M103" s="36"/>
    </row>
    <row r="104" spans="13:13" x14ac:dyDescent="0.2">
      <c r="M104" s="36"/>
    </row>
    <row r="105" spans="13:13" x14ac:dyDescent="0.2">
      <c r="M105" s="36"/>
    </row>
    <row r="106" spans="13:13" x14ac:dyDescent="0.2">
      <c r="M106" s="36"/>
    </row>
    <row r="107" spans="13:13" x14ac:dyDescent="0.2">
      <c r="M107" s="36"/>
    </row>
    <row r="108" spans="13:13" x14ac:dyDescent="0.2">
      <c r="M108" s="36"/>
    </row>
    <row r="109" spans="13:13" x14ac:dyDescent="0.2">
      <c r="M109" s="36"/>
    </row>
    <row r="110" spans="13:13" x14ac:dyDescent="0.2">
      <c r="M110" s="36"/>
    </row>
    <row r="111" spans="13:13" x14ac:dyDescent="0.2">
      <c r="M111" s="36"/>
    </row>
    <row r="112" spans="13:13" x14ac:dyDescent="0.2">
      <c r="M112" s="36"/>
    </row>
    <row r="113" spans="13:13" x14ac:dyDescent="0.2">
      <c r="M113" s="36"/>
    </row>
    <row r="114" spans="13:13" x14ac:dyDescent="0.2">
      <c r="M114" s="36"/>
    </row>
    <row r="115" spans="13:13" x14ac:dyDescent="0.2">
      <c r="M115" s="36"/>
    </row>
    <row r="116" spans="13:13" x14ac:dyDescent="0.2">
      <c r="M116" s="36"/>
    </row>
    <row r="117" spans="13:13" x14ac:dyDescent="0.2">
      <c r="M117" s="36"/>
    </row>
    <row r="118" spans="13:13" x14ac:dyDescent="0.2">
      <c r="M118" s="36"/>
    </row>
    <row r="119" spans="13:13" x14ac:dyDescent="0.2">
      <c r="M119" s="36"/>
    </row>
    <row r="120" spans="13:13" x14ac:dyDescent="0.2">
      <c r="M120" s="36"/>
    </row>
    <row r="121" spans="13:13" x14ac:dyDescent="0.2">
      <c r="M121" s="36"/>
    </row>
    <row r="122" spans="13:13" x14ac:dyDescent="0.2">
      <c r="M122" s="36"/>
    </row>
    <row r="123" spans="13:13" x14ac:dyDescent="0.2">
      <c r="M123" s="36"/>
    </row>
    <row r="124" spans="13:13" x14ac:dyDescent="0.2">
      <c r="M124" s="36"/>
    </row>
    <row r="125" spans="13:13" x14ac:dyDescent="0.2">
      <c r="M125" s="36"/>
    </row>
    <row r="126" spans="13:13" x14ac:dyDescent="0.2">
      <c r="M126" s="36"/>
    </row>
    <row r="127" spans="13:13" x14ac:dyDescent="0.2">
      <c r="M127" s="36"/>
    </row>
    <row r="128" spans="13:13" x14ac:dyDescent="0.2">
      <c r="M128" s="36"/>
    </row>
    <row r="129" spans="13:13" x14ac:dyDescent="0.2">
      <c r="M129" s="36"/>
    </row>
    <row r="130" spans="13:13" x14ac:dyDescent="0.2">
      <c r="M130" s="36"/>
    </row>
    <row r="131" spans="13:13" x14ac:dyDescent="0.2">
      <c r="M131" s="36"/>
    </row>
    <row r="132" spans="13:13" x14ac:dyDescent="0.2">
      <c r="M132" s="36"/>
    </row>
    <row r="133" spans="13:13" x14ac:dyDescent="0.2">
      <c r="M133" s="36"/>
    </row>
    <row r="134" spans="13:13" x14ac:dyDescent="0.2">
      <c r="M134" s="36"/>
    </row>
    <row r="135" spans="13:13" x14ac:dyDescent="0.2">
      <c r="M135" s="36"/>
    </row>
    <row r="136" spans="13:13" x14ac:dyDescent="0.2">
      <c r="M136" s="36"/>
    </row>
    <row r="137" spans="13:13" x14ac:dyDescent="0.2">
      <c r="M137" s="36"/>
    </row>
    <row r="138" spans="13:13" x14ac:dyDescent="0.2">
      <c r="M138" s="36"/>
    </row>
    <row r="139" spans="13:13" x14ac:dyDescent="0.2">
      <c r="M139" s="36"/>
    </row>
    <row r="140" spans="13:13" x14ac:dyDescent="0.2">
      <c r="M140" s="36"/>
    </row>
    <row r="141" spans="13:13" x14ac:dyDescent="0.2">
      <c r="M141" s="36"/>
    </row>
    <row r="142" spans="13:13" x14ac:dyDescent="0.2">
      <c r="M142" s="36"/>
    </row>
    <row r="143" spans="13:13" x14ac:dyDescent="0.2">
      <c r="M143" s="36"/>
    </row>
    <row r="144" spans="13:13" x14ac:dyDescent="0.2">
      <c r="M144" s="36"/>
    </row>
    <row r="145" spans="13:13" x14ac:dyDescent="0.2">
      <c r="M145" s="36"/>
    </row>
    <row r="146" spans="13:13" x14ac:dyDescent="0.2">
      <c r="M146" s="36"/>
    </row>
    <row r="147" spans="13:13" x14ac:dyDescent="0.2">
      <c r="M147" s="36"/>
    </row>
    <row r="148" spans="13:13" x14ac:dyDescent="0.2">
      <c r="M148" s="36"/>
    </row>
    <row r="149" spans="13:13" x14ac:dyDescent="0.2">
      <c r="M149" s="36"/>
    </row>
    <row r="150" spans="13:13" x14ac:dyDescent="0.2">
      <c r="M150" s="36"/>
    </row>
    <row r="151" spans="13:13" x14ac:dyDescent="0.2">
      <c r="M151" s="36"/>
    </row>
    <row r="152" spans="13:13" x14ac:dyDescent="0.2">
      <c r="M152" s="36"/>
    </row>
    <row r="153" spans="13:13" x14ac:dyDescent="0.2">
      <c r="M153" s="36"/>
    </row>
    <row r="154" spans="13:13" x14ac:dyDescent="0.2">
      <c r="M154" s="36"/>
    </row>
    <row r="155" spans="13:13" x14ac:dyDescent="0.2">
      <c r="M155" s="36"/>
    </row>
    <row r="156" spans="13:13" x14ac:dyDescent="0.2">
      <c r="M156" s="36"/>
    </row>
    <row r="157" spans="13:13" x14ac:dyDescent="0.2">
      <c r="M157" s="36"/>
    </row>
    <row r="158" spans="13:13" x14ac:dyDescent="0.2">
      <c r="M158" s="36"/>
    </row>
    <row r="159" spans="13:13" x14ac:dyDescent="0.2">
      <c r="M159" s="36"/>
    </row>
    <row r="160" spans="13:13" x14ac:dyDescent="0.2">
      <c r="M160" s="36"/>
    </row>
    <row r="161" spans="13:13" x14ac:dyDescent="0.2">
      <c r="M161" s="36"/>
    </row>
    <row r="162" spans="13:13" x14ac:dyDescent="0.2">
      <c r="M162" s="36"/>
    </row>
    <row r="163" spans="13:13" x14ac:dyDescent="0.2">
      <c r="M163" s="36"/>
    </row>
    <row r="164" spans="13:13" x14ac:dyDescent="0.2">
      <c r="M164" s="36"/>
    </row>
    <row r="165" spans="13:13" x14ac:dyDescent="0.2">
      <c r="M165" s="36"/>
    </row>
    <row r="166" spans="13:13" x14ac:dyDescent="0.2">
      <c r="M166" s="36"/>
    </row>
    <row r="167" spans="13:13" x14ac:dyDescent="0.2">
      <c r="M167" s="36"/>
    </row>
    <row r="168" spans="13:13" x14ac:dyDescent="0.2">
      <c r="M168" s="36"/>
    </row>
    <row r="169" spans="13:13" x14ac:dyDescent="0.2">
      <c r="M169" s="36"/>
    </row>
    <row r="170" spans="13:13" x14ac:dyDescent="0.2">
      <c r="M170" s="36"/>
    </row>
    <row r="171" spans="13:13" x14ac:dyDescent="0.2">
      <c r="M171" s="36"/>
    </row>
    <row r="172" spans="13:13" x14ac:dyDescent="0.2">
      <c r="M172" s="36"/>
    </row>
    <row r="173" spans="13:13" x14ac:dyDescent="0.2">
      <c r="M173" s="36"/>
    </row>
    <row r="174" spans="13:13" x14ac:dyDescent="0.2">
      <c r="M174" s="36"/>
    </row>
    <row r="175" spans="13:13" x14ac:dyDescent="0.2">
      <c r="M175" s="36"/>
    </row>
    <row r="176" spans="13:13" x14ac:dyDescent="0.2">
      <c r="M176" s="36"/>
    </row>
    <row r="177" spans="13:13" x14ac:dyDescent="0.2">
      <c r="M177" s="36"/>
    </row>
    <row r="178" spans="13:13" x14ac:dyDescent="0.2">
      <c r="M178" s="36"/>
    </row>
    <row r="179" spans="13:13" x14ac:dyDescent="0.2">
      <c r="M179" s="36"/>
    </row>
    <row r="180" spans="13:13" x14ac:dyDescent="0.2">
      <c r="M180" s="36"/>
    </row>
    <row r="181" spans="13:13" x14ac:dyDescent="0.2">
      <c r="M181" s="36"/>
    </row>
    <row r="182" spans="13:13" x14ac:dyDescent="0.2">
      <c r="M182" s="36"/>
    </row>
    <row r="183" spans="13:13" x14ac:dyDescent="0.2">
      <c r="M183" s="36"/>
    </row>
  </sheetData>
  <autoFilter ref="A1:O26"/>
  <mergeCells count="11">
    <mergeCell ref="A46:D46"/>
    <mergeCell ref="A47:C47"/>
    <mergeCell ref="X17:AD17"/>
    <mergeCell ref="A34:C34"/>
    <mergeCell ref="P10:S10"/>
    <mergeCell ref="A43:C44"/>
    <mergeCell ref="D43:D44"/>
    <mergeCell ref="A40:C40"/>
    <mergeCell ref="A41:C41"/>
    <mergeCell ref="A42:C42"/>
    <mergeCell ref="A39:D3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view="pageLayout" topLeftCell="A19" zoomScaleNormal="100" workbookViewId="0">
      <selection activeCell="E34" sqref="E34"/>
    </sheetView>
  </sheetViews>
  <sheetFormatPr defaultRowHeight="12.75" x14ac:dyDescent="0.2"/>
  <cols>
    <col min="1" max="4" width="9.33203125" style="50"/>
    <col min="5" max="5" width="13.1640625" style="50" bestFit="1" customWidth="1"/>
    <col min="6" max="6" width="9.33203125" style="50"/>
    <col min="7" max="7" width="16.6640625" style="50" bestFit="1" customWidth="1"/>
    <col min="8" max="16384" width="9.33203125" style="50"/>
  </cols>
  <sheetData>
    <row r="2" spans="1:9" ht="39" customHeight="1" x14ac:dyDescent="0.2">
      <c r="A2" s="127" t="s">
        <v>105</v>
      </c>
      <c r="B2" s="128"/>
      <c r="C2" s="128"/>
      <c r="D2" s="128"/>
      <c r="E2" s="128"/>
      <c r="F2" s="128"/>
      <c r="G2" s="128"/>
      <c r="H2" s="128"/>
      <c r="I2" s="128"/>
    </row>
    <row r="5" spans="1:9" ht="13.5" thickBot="1" x14ac:dyDescent="0.25"/>
    <row r="6" spans="1:9" ht="17.25" thickBot="1" x14ac:dyDescent="0.25">
      <c r="B6" s="51" t="s">
        <v>97</v>
      </c>
      <c r="C6" s="130" t="s">
        <v>81</v>
      </c>
      <c r="D6" s="130"/>
      <c r="E6" s="130"/>
      <c r="F6" s="130"/>
      <c r="G6" s="130"/>
      <c r="H6" s="149"/>
    </row>
    <row r="7" spans="1:9" ht="4.5" customHeight="1" thickBot="1" x14ac:dyDescent="0.25">
      <c r="B7" s="52"/>
      <c r="C7" s="52"/>
    </row>
    <row r="8" spans="1:9" ht="15" thickBot="1" x14ac:dyDescent="0.25">
      <c r="B8" s="99" t="s">
        <v>92</v>
      </c>
      <c r="C8" s="100"/>
      <c r="D8" s="100"/>
      <c r="E8" s="100"/>
      <c r="F8" s="100"/>
      <c r="G8" s="100"/>
      <c r="H8" s="100"/>
      <c r="I8" s="101"/>
    </row>
    <row r="9" spans="1:9" ht="40.5" customHeight="1" x14ac:dyDescent="0.2">
      <c r="B9" s="109" t="s">
        <v>83</v>
      </c>
      <c r="C9" s="110"/>
      <c r="D9" s="111"/>
      <c r="E9" s="112"/>
      <c r="F9" s="102" t="s">
        <v>84</v>
      </c>
      <c r="G9" s="103"/>
      <c r="H9" s="103"/>
      <c r="I9" s="104"/>
    </row>
    <row r="10" spans="1:9" ht="27" customHeight="1" thickBot="1" x14ac:dyDescent="0.25">
      <c r="B10" s="113" t="s">
        <v>70</v>
      </c>
      <c r="C10" s="114"/>
      <c r="D10" s="115"/>
      <c r="E10" s="53">
        <v>116</v>
      </c>
      <c r="F10" s="105" t="s">
        <v>82</v>
      </c>
      <c r="G10" s="106"/>
      <c r="H10" s="107"/>
      <c r="I10" s="54">
        <v>45</v>
      </c>
    </row>
    <row r="11" spans="1:9" x14ac:dyDescent="0.2">
      <c r="B11" s="116" t="s">
        <v>71</v>
      </c>
      <c r="C11" s="117"/>
      <c r="D11" s="117"/>
      <c r="E11" s="55">
        <v>123</v>
      </c>
    </row>
    <row r="12" spans="1:9" x14ac:dyDescent="0.2">
      <c r="B12" s="118" t="s">
        <v>72</v>
      </c>
      <c r="C12" s="119"/>
      <c r="D12" s="119"/>
      <c r="E12" s="53">
        <v>85</v>
      </c>
    </row>
    <row r="13" spans="1:9" ht="14.25" x14ac:dyDescent="0.2">
      <c r="B13" s="120" t="s">
        <v>73</v>
      </c>
      <c r="C13" s="117"/>
      <c r="D13" s="121"/>
      <c r="E13" s="125">
        <v>44</v>
      </c>
      <c r="G13" s="56" t="s">
        <v>104</v>
      </c>
      <c r="H13" s="49"/>
    </row>
    <row r="14" spans="1:9" ht="28.5" customHeight="1" thickBot="1" x14ac:dyDescent="0.25">
      <c r="B14" s="122"/>
      <c r="C14" s="123"/>
      <c r="D14" s="124"/>
      <c r="E14" s="126"/>
    </row>
    <row r="15" spans="1:9" ht="13.5" thickBot="1" x14ac:dyDescent="0.25">
      <c r="C15" s="57"/>
      <c r="D15" s="57"/>
      <c r="E15" s="57"/>
    </row>
    <row r="16" spans="1:9" ht="15" thickBot="1" x14ac:dyDescent="0.25">
      <c r="B16" s="99" t="s">
        <v>95</v>
      </c>
      <c r="C16" s="100"/>
      <c r="D16" s="101"/>
      <c r="F16" s="58" t="s">
        <v>91</v>
      </c>
    </row>
    <row r="17" spans="2:9" ht="4.5" customHeight="1" x14ac:dyDescent="0.2"/>
    <row r="18" spans="2:9" x14ac:dyDescent="0.2">
      <c r="B18" s="108" t="s">
        <v>86</v>
      </c>
      <c r="C18" s="108"/>
      <c r="D18" s="108"/>
      <c r="E18" s="108"/>
      <c r="F18" s="56" t="s">
        <v>68</v>
      </c>
      <c r="G18" s="65"/>
    </row>
    <row r="19" spans="2:9" x14ac:dyDescent="0.2">
      <c r="B19" s="108" t="s">
        <v>87</v>
      </c>
      <c r="C19" s="108"/>
      <c r="D19" s="108"/>
      <c r="E19" s="108"/>
      <c r="F19" s="56" t="s">
        <v>67</v>
      </c>
      <c r="G19" s="49"/>
    </row>
    <row r="20" spans="2:9" x14ac:dyDescent="0.2">
      <c r="B20" s="108" t="s">
        <v>88</v>
      </c>
      <c r="C20" s="108"/>
      <c r="D20" s="108"/>
      <c r="E20" s="108"/>
      <c r="F20" s="56" t="s">
        <v>89</v>
      </c>
      <c r="G20" s="59" t="e">
        <f>G18/G19</f>
        <v>#DIV/0!</v>
      </c>
    </row>
    <row r="21" spans="2:9" x14ac:dyDescent="0.2">
      <c r="B21" s="108" t="s">
        <v>90</v>
      </c>
      <c r="C21" s="108"/>
      <c r="D21" s="108"/>
      <c r="E21" s="108"/>
      <c r="F21" s="56" t="s">
        <v>89</v>
      </c>
      <c r="G21" s="59" t="e">
        <f>G20*1.25*135</f>
        <v>#DIV/0!</v>
      </c>
    </row>
    <row r="23" spans="2:9" ht="13.5" thickBot="1" x14ac:dyDescent="0.25"/>
    <row r="24" spans="2:9" ht="17.25" thickBot="1" x14ac:dyDescent="0.25">
      <c r="B24" s="129" t="s">
        <v>96</v>
      </c>
      <c r="C24" s="130"/>
      <c r="D24" s="130"/>
      <c r="E24" s="130"/>
      <c r="F24" s="130"/>
      <c r="G24" s="131"/>
      <c r="H24" s="60" t="s">
        <v>89</v>
      </c>
      <c r="I24" s="61">
        <v>154.36000000000001</v>
      </c>
    </row>
    <row r="26" spans="2:9" ht="13.5" thickBot="1" x14ac:dyDescent="0.25"/>
    <row r="27" spans="2:9" ht="23.25" x14ac:dyDescent="0.2">
      <c r="B27" s="146" t="s">
        <v>94</v>
      </c>
      <c r="C27" s="147"/>
      <c r="D27" s="147"/>
      <c r="E27" s="147"/>
      <c r="F27" s="147"/>
      <c r="G27" s="147"/>
      <c r="H27" s="148"/>
    </row>
    <row r="28" spans="2:9" ht="20.25" x14ac:dyDescent="0.2">
      <c r="B28" s="142" t="s">
        <v>93</v>
      </c>
      <c r="C28" s="143"/>
      <c r="D28" s="143"/>
      <c r="E28" s="143"/>
      <c r="F28" s="62" t="s">
        <v>89</v>
      </c>
      <c r="G28" s="138">
        <f>IF(ISBLANK(G18),SUM(H13+I24),0)</f>
        <v>154.36000000000001</v>
      </c>
      <c r="H28" s="139"/>
    </row>
    <row r="29" spans="2:9" ht="21" thickBot="1" x14ac:dyDescent="0.25">
      <c r="B29" s="144" t="s">
        <v>85</v>
      </c>
      <c r="C29" s="145"/>
      <c r="D29" s="145"/>
      <c r="E29" s="145"/>
      <c r="F29" s="63" t="s">
        <v>89</v>
      </c>
      <c r="G29" s="140" t="e">
        <f>IF(ISBLANK(H13),SUM(G21+I24),0)</f>
        <v>#DIV/0!</v>
      </c>
      <c r="H29" s="141"/>
    </row>
    <row r="32" spans="2:9" ht="23.25" x14ac:dyDescent="0.2">
      <c r="B32" s="64" t="s">
        <v>98</v>
      </c>
      <c r="C32" s="64"/>
    </row>
    <row r="33" spans="2:7" ht="4.5" customHeight="1" x14ac:dyDescent="0.2"/>
    <row r="34" spans="2:7" x14ac:dyDescent="0.2">
      <c r="B34" s="135" t="s">
        <v>99</v>
      </c>
      <c r="C34" s="136"/>
      <c r="D34" s="137"/>
      <c r="E34" s="49"/>
    </row>
    <row r="35" spans="2:7" x14ac:dyDescent="0.2">
      <c r="B35" s="135" t="s">
        <v>100</v>
      </c>
      <c r="C35" s="137"/>
      <c r="D35" s="56" t="s">
        <v>67</v>
      </c>
      <c r="E35" s="59">
        <v>12.5</v>
      </c>
    </row>
    <row r="36" spans="2:7" x14ac:dyDescent="0.2">
      <c r="B36" s="135" t="s">
        <v>103</v>
      </c>
      <c r="C36" s="137"/>
      <c r="D36" s="56" t="s">
        <v>67</v>
      </c>
      <c r="E36" s="59">
        <f>E34*E35</f>
        <v>0</v>
      </c>
    </row>
    <row r="38" spans="2:7" ht="18.75" x14ac:dyDescent="0.2">
      <c r="B38" s="132" t="s">
        <v>101</v>
      </c>
      <c r="C38" s="133"/>
      <c r="D38" s="133"/>
      <c r="E38" s="134"/>
      <c r="F38" s="66" t="s">
        <v>68</v>
      </c>
      <c r="G38" s="67">
        <f>E36*G28</f>
        <v>0</v>
      </c>
    </row>
    <row r="39" spans="2:7" ht="18.75" x14ac:dyDescent="0.2">
      <c r="B39" s="132" t="s">
        <v>102</v>
      </c>
      <c r="C39" s="133"/>
      <c r="D39" s="133"/>
      <c r="E39" s="134"/>
      <c r="F39" s="66" t="s">
        <v>68</v>
      </c>
      <c r="G39" s="67" t="e">
        <f>E36*G29</f>
        <v>#DIV/0!</v>
      </c>
    </row>
  </sheetData>
  <sheetProtection algorithmName="SHA-512" hashValue="A6MgaXEDl/w3ugT2BnDYfXjb91m4BYzEJsko4+guSAIewwWVzzg8H+fIsVIATqOrifoUOJNLYnTj9eI22NzelQ==" saltValue="F3anrMDtL6gNgHLImaP0XQ==" spinCount="100000" sheet="1" objects="1" scenarios="1" selectLockedCells="1"/>
  <protectedRanges>
    <protectedRange algorithmName="SHA-512" hashValue="qajPrLL9CBM1343YUTd9K8eEnQm2Hh+WUCO8tO9D89hteVTJ3VLAHxHd65hmDQZp2WluoGX1eBcdkJxdXY0EXA==" saltValue="d1O5iqyMmbESwGIsN/PQiw==" spinCount="100000" sqref="B8:I10 B11:E14 A2:I2 B6:H6 B16:D16 F16 B18:F21 G20:G21 B24:I24 B38:G39 B34:D36 E35:E36 B27:F29 H27:H29 G27" name="Intervallo1"/>
  </protectedRanges>
  <mergeCells count="27">
    <mergeCell ref="A2:I2"/>
    <mergeCell ref="B24:G24"/>
    <mergeCell ref="B39:E39"/>
    <mergeCell ref="B38:E38"/>
    <mergeCell ref="B34:D34"/>
    <mergeCell ref="B35:C35"/>
    <mergeCell ref="B36:C36"/>
    <mergeCell ref="G28:H28"/>
    <mergeCell ref="G29:H29"/>
    <mergeCell ref="B28:E28"/>
    <mergeCell ref="B29:E29"/>
    <mergeCell ref="B27:H27"/>
    <mergeCell ref="B19:E19"/>
    <mergeCell ref="B20:E20"/>
    <mergeCell ref="B21:E21"/>
    <mergeCell ref="C6:H6"/>
    <mergeCell ref="B16:D16"/>
    <mergeCell ref="F9:I9"/>
    <mergeCell ref="B8:I8"/>
    <mergeCell ref="F10:H10"/>
    <mergeCell ref="B18:E18"/>
    <mergeCell ref="B9:E9"/>
    <mergeCell ref="B10:D10"/>
    <mergeCell ref="B11:D11"/>
    <mergeCell ref="B12:D12"/>
    <mergeCell ref="B13:D14"/>
    <mergeCell ref="E13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Valori aree</vt:lpstr>
      <vt:lpstr>All. 1 - Schema di calcolo</vt:lpstr>
      <vt:lpstr>'Valori aree'!Area_stampa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valori 2018</dc:title>
  <dc:creator>KB</dc:creator>
  <cp:lastModifiedBy>Katia Bonini</cp:lastModifiedBy>
  <cp:lastPrinted>2025-02-08T07:12:40Z</cp:lastPrinted>
  <dcterms:created xsi:type="dcterms:W3CDTF">2020-01-16T17:51:25Z</dcterms:created>
  <dcterms:modified xsi:type="dcterms:W3CDTF">2025-02-08T07:16:07Z</dcterms:modified>
</cp:coreProperties>
</file>